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AC2763E-1F13-4BAC-96B6-B6B2EFDF179B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01.07.2023" sheetId="6" r:id="rId1"/>
  </sheets>
  <definedNames>
    <definedName name="_xlnm._FilterDatabase" localSheetId="0" hidden="1">'01.07.2023'!$A$114:$N$114</definedName>
    <definedName name="_xlnm.Print_Area" localSheetId="0">'01.07.2023'!$A$1:$N$241</definedName>
  </definedNames>
  <calcPr calcId="179021" calcMode="manual"/>
</workbook>
</file>

<file path=xl/calcChain.xml><?xml version="1.0" encoding="utf-8"?>
<calcChain xmlns="http://schemas.openxmlformats.org/spreadsheetml/2006/main">
  <c r="J233" i="6" l="1"/>
  <c r="J246" i="6" l="1"/>
  <c r="I246" i="6"/>
  <c r="J245" i="6"/>
  <c r="I245" i="6"/>
  <c r="J232" i="6"/>
  <c r="I232" i="6"/>
  <c r="I231" i="6"/>
  <c r="J231" i="6" s="1"/>
  <c r="J230" i="6"/>
  <c r="I230" i="6"/>
  <c r="J229" i="6"/>
  <c r="I229" i="6"/>
  <c r="J228" i="6"/>
  <c r="I228" i="6"/>
  <c r="J227" i="6"/>
  <c r="I227" i="6"/>
  <c r="J226" i="6"/>
  <c r="J225" i="6"/>
  <c r="J224" i="6"/>
  <c r="J223" i="6"/>
  <c r="I223" i="6"/>
  <c r="I222" i="6"/>
  <c r="J221" i="6"/>
  <c r="I221" i="6"/>
  <c r="J220" i="6"/>
  <c r="I220" i="6"/>
  <c r="J219" i="6"/>
  <c r="I219" i="6"/>
  <c r="J218" i="6"/>
  <c r="J217" i="6"/>
  <c r="I217" i="6"/>
  <c r="J215" i="6"/>
  <c r="I215" i="6"/>
  <c r="J214" i="6"/>
  <c r="I214" i="6"/>
  <c r="J213" i="6"/>
  <c r="J212" i="6"/>
  <c r="I212" i="6" s="1"/>
  <c r="J210" i="6"/>
  <c r="I210" i="6" s="1"/>
  <c r="J209" i="6"/>
  <c r="J208" i="6"/>
  <c r="I208" i="6" s="1"/>
  <c r="J207" i="6"/>
  <c r="I207" i="6" s="1"/>
  <c r="J206" i="6"/>
  <c r="I206" i="6" s="1"/>
  <c r="J205" i="6"/>
  <c r="J203" i="6"/>
  <c r="I203" i="6"/>
  <c r="J202" i="6"/>
  <c r="I202" i="6"/>
  <c r="J201" i="6"/>
  <c r="I200" i="6"/>
  <c r="J200" i="6" s="1"/>
  <c r="J199" i="6"/>
  <c r="J198" i="6"/>
  <c r="I198" i="6"/>
  <c r="I195" i="6"/>
  <c r="J195" i="6" s="1"/>
  <c r="J194" i="6"/>
  <c r="J193" i="6"/>
  <c r="J192" i="6"/>
  <c r="J191" i="6"/>
  <c r="J189" i="6"/>
  <c r="J187" i="6"/>
  <c r="J185" i="6"/>
  <c r="J184" i="6"/>
  <c r="J183" i="6"/>
  <c r="I181" i="6"/>
  <c r="J180" i="6"/>
  <c r="J179" i="6"/>
  <c r="J177" i="6"/>
  <c r="I176" i="6"/>
  <c r="J176" i="6" s="1"/>
  <c r="J174" i="6"/>
  <c r="J167" i="6"/>
  <c r="J166" i="6"/>
  <c r="I165" i="6"/>
  <c r="J165" i="6" s="1"/>
  <c r="J160" i="6"/>
  <c r="J158" i="6"/>
  <c r="J157" i="6"/>
  <c r="I157" i="6" s="1"/>
  <c r="J156" i="6"/>
  <c r="J154" i="6"/>
  <c r="J152" i="6"/>
  <c r="I152" i="6" s="1"/>
  <c r="J151" i="6"/>
  <c r="J150" i="6"/>
  <c r="J149" i="6"/>
  <c r="J148" i="6"/>
  <c r="I148" i="6" s="1"/>
  <c r="J147" i="6"/>
  <c r="I147" i="6" s="1"/>
  <c r="J146" i="6"/>
  <c r="I146" i="6" s="1"/>
  <c r="J145" i="6"/>
  <c r="I145" i="6" s="1"/>
  <c r="J144" i="6"/>
  <c r="J143" i="6"/>
  <c r="I142" i="6"/>
  <c r="J142" i="6" s="1"/>
  <c r="J141" i="6"/>
  <c r="J140" i="6"/>
  <c r="J139" i="6"/>
  <c r="J138" i="6"/>
  <c r="J137" i="6"/>
  <c r="J136" i="6"/>
  <c r="I135" i="6" l="1"/>
  <c r="J135" i="6" s="1"/>
  <c r="I134" i="6"/>
  <c r="J134" i="6" s="1"/>
  <c r="I133" i="6"/>
  <c r="J133" i="6" s="1"/>
  <c r="J131" i="6"/>
  <c r="J130" i="6"/>
  <c r="J129" i="6"/>
  <c r="I129" i="6" s="1"/>
  <c r="J128" i="6"/>
  <c r="I127" i="6"/>
  <c r="J127" i="6" s="1"/>
  <c r="J126" i="6"/>
  <c r="J125" i="6"/>
  <c r="I124" i="6"/>
  <c r="J123" i="6"/>
  <c r="I123" i="6" s="1"/>
  <c r="J122" i="6"/>
  <c r="J121" i="6"/>
  <c r="J120" i="6"/>
  <c r="I120" i="6" s="1"/>
  <c r="J119" i="6"/>
  <c r="I119" i="6" s="1"/>
  <c r="J118" i="6"/>
  <c r="I118" i="6" s="1"/>
  <c r="J117" i="6"/>
  <c r="J116" i="6"/>
  <c r="J115" i="6"/>
  <c r="I115" i="6" s="1"/>
  <c r="J114" i="6"/>
  <c r="I31" i="6"/>
  <c r="J31" i="6" s="1"/>
  <c r="I30" i="6"/>
  <c r="J30" i="6" s="1"/>
  <c r="J29" i="6"/>
  <c r="J28" i="6"/>
  <c r="J27" i="6"/>
  <c r="J26" i="6"/>
  <c r="J25" i="6"/>
  <c r="I25" i="6" s="1"/>
  <c r="J24" i="6"/>
  <c r="I24" i="6" s="1"/>
  <c r="J22" i="6"/>
  <c r="I22" i="6" s="1"/>
  <c r="J21" i="6"/>
  <c r="I21" i="6" s="1"/>
  <c r="J20" i="6"/>
  <c r="I20" i="6" s="1"/>
  <c r="J19" i="6"/>
  <c r="I19" i="6" s="1"/>
  <c r="A36" i="6" l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4" i="6" s="1"/>
  <c r="A25" i="6" s="1"/>
  <c r="A26" i="6" s="1"/>
  <c r="A27" i="6" s="1"/>
  <c r="A28" i="6" s="1"/>
  <c r="A29" i="6" s="1"/>
  <c r="A30" i="6" s="1"/>
  <c r="A31" i="6" s="1"/>
  <c r="J243" i="6"/>
  <c r="J242" i="6"/>
  <c r="J241" i="6"/>
  <c r="J240" i="6"/>
  <c r="J239" i="6"/>
  <c r="J238" i="6"/>
  <c r="J237" i="6"/>
  <c r="A237" i="6"/>
  <c r="A238" i="6" s="1"/>
  <c r="A239" i="6" s="1"/>
  <c r="A240" i="6" s="1"/>
  <c r="A241" i="6" s="1"/>
  <c r="A242" i="6" s="1"/>
  <c r="A243" i="6" s="1"/>
  <c r="A245" i="6" s="1"/>
  <c r="A246" i="6" s="1"/>
  <c r="J236" i="6"/>
  <c r="J247" i="6" s="1"/>
  <c r="E112" i="6" l="1"/>
  <c r="I112" i="6" s="1"/>
  <c r="E111" i="6"/>
  <c r="I111" i="6" s="1"/>
  <c r="E107" i="6" l="1"/>
  <c r="E105" i="6"/>
  <c r="E104" i="6"/>
  <c r="I104" i="6" s="1"/>
  <c r="E103" i="6"/>
  <c r="E102" i="6"/>
  <c r="I102" i="6" s="1"/>
  <c r="E100" i="6"/>
  <c r="I100" i="6" s="1"/>
  <c r="E99" i="6"/>
  <c r="E94" i="6"/>
  <c r="E91" i="6"/>
  <c r="E88" i="6"/>
  <c r="E87" i="6"/>
  <c r="E86" i="6"/>
  <c r="E84" i="6"/>
  <c r="E83" i="6"/>
  <c r="I83" i="6" s="1"/>
  <c r="E73" i="6" l="1"/>
  <c r="E74" i="6"/>
  <c r="E66" i="6"/>
  <c r="E62" i="6" l="1"/>
  <c r="E58" i="6"/>
  <c r="I58" i="6" s="1"/>
  <c r="E57" i="6"/>
  <c r="I57" i="6" s="1"/>
  <c r="E53" i="6"/>
  <c r="I53" i="6" s="1"/>
  <c r="J17" i="6" l="1"/>
  <c r="I17" i="6" s="1"/>
  <c r="J16" i="6"/>
  <c r="I16" i="6" s="1"/>
  <c r="J6" i="6" l="1"/>
  <c r="J7" i="6"/>
  <c r="I7" i="6" s="1"/>
  <c r="J8" i="6"/>
  <c r="I8" i="6" s="1"/>
  <c r="J9" i="6"/>
  <c r="I9" i="6" s="1"/>
  <c r="J10" i="6"/>
  <c r="I10" i="6" s="1"/>
  <c r="J11" i="6"/>
  <c r="I11" i="6" s="1"/>
  <c r="J12" i="6"/>
  <c r="I12" i="6" s="1"/>
  <c r="J13" i="6"/>
  <c r="I13" i="6" s="1"/>
  <c r="J14" i="6"/>
  <c r="I14" i="6" s="1"/>
  <c r="J15" i="6"/>
  <c r="I15" i="6" s="1"/>
  <c r="J18" i="6"/>
  <c r="I18" i="6" s="1"/>
  <c r="J32" i="6" l="1"/>
  <c r="I6" i="6"/>
  <c r="I107" i="6"/>
  <c r="J106" i="6"/>
  <c r="I106" i="6" s="1"/>
  <c r="I105" i="6"/>
  <c r="I103" i="6"/>
  <c r="J101" i="6"/>
  <c r="I101" i="6" s="1"/>
  <c r="I99" i="6"/>
  <c r="J98" i="6"/>
  <c r="I98" i="6" s="1"/>
  <c r="J97" i="6"/>
  <c r="I97" i="6" s="1"/>
  <c r="I96" i="6"/>
  <c r="J95" i="6"/>
  <c r="I95" i="6" s="1"/>
  <c r="I94" i="6"/>
  <c r="J93" i="6"/>
  <c r="I93" i="6" s="1"/>
  <c r="J92" i="6"/>
  <c r="I92" i="6" s="1"/>
  <c r="I91" i="6"/>
  <c r="J90" i="6"/>
  <c r="I90" i="6" s="1"/>
  <c r="J89" i="6"/>
  <c r="I89" i="6" s="1"/>
  <c r="I88" i="6"/>
  <c r="I87" i="6"/>
  <c r="I86" i="6"/>
  <c r="J85" i="6"/>
  <c r="I85" i="6" s="1"/>
  <c r="I84" i="6"/>
  <c r="J82" i="6"/>
  <c r="I82" i="6" s="1"/>
  <c r="J81" i="6"/>
  <c r="I81" i="6" s="1"/>
  <c r="J80" i="6"/>
  <c r="I80" i="6" s="1"/>
  <c r="J79" i="6"/>
  <c r="I79" i="6" s="1"/>
  <c r="J78" i="6"/>
  <c r="I78" i="6" s="1"/>
  <c r="J77" i="6"/>
  <c r="I77" i="6" s="1"/>
  <c r="J76" i="6"/>
  <c r="I76" i="6" s="1"/>
  <c r="J75" i="6"/>
  <c r="I75" i="6" s="1"/>
  <c r="I74" i="6"/>
  <c r="I73" i="6"/>
  <c r="J72" i="6"/>
  <c r="I72" i="6" s="1"/>
  <c r="J71" i="6"/>
  <c r="I71" i="6" s="1"/>
  <c r="J70" i="6"/>
  <c r="I70" i="6" s="1"/>
  <c r="J69" i="6"/>
  <c r="I69" i="6" s="1"/>
  <c r="J68" i="6"/>
  <c r="I68" i="6" s="1"/>
  <c r="J67" i="6"/>
  <c r="I67" i="6" s="1"/>
  <c r="I66" i="6"/>
  <c r="J65" i="6"/>
  <c r="I65" i="6" s="1"/>
  <c r="J64" i="6"/>
  <c r="I64" i="6" s="1"/>
  <c r="J63" i="6"/>
  <c r="I63" i="6" s="1"/>
  <c r="I62" i="6"/>
  <c r="J61" i="6"/>
  <c r="I61" i="6" s="1"/>
  <c r="J60" i="6"/>
  <c r="I60" i="6" s="1"/>
  <c r="J59" i="6"/>
  <c r="I59" i="6" s="1"/>
  <c r="J56" i="6"/>
  <c r="I56" i="6" s="1"/>
  <c r="J55" i="6"/>
  <c r="I55" i="6" s="1"/>
  <c r="J54" i="6"/>
  <c r="I54" i="6" s="1"/>
  <c r="J48" i="6"/>
  <c r="I48" i="6" s="1"/>
  <c r="J38" i="6"/>
  <c r="I38" i="6" s="1"/>
  <c r="J110" i="6"/>
  <c r="I110" i="6" s="1"/>
  <c r="J109" i="6"/>
  <c r="I109" i="6" s="1"/>
  <c r="J108" i="6"/>
  <c r="I108" i="6" s="1"/>
  <c r="J52" i="6"/>
  <c r="I52" i="6" s="1"/>
  <c r="J51" i="6"/>
  <c r="I51" i="6" s="1"/>
  <c r="J50" i="6"/>
  <c r="I50" i="6" s="1"/>
  <c r="J49" i="6"/>
  <c r="I49" i="6" s="1"/>
  <c r="J47" i="6"/>
  <c r="I47" i="6" s="1"/>
  <c r="J46" i="6"/>
  <c r="I46" i="6" s="1"/>
  <c r="J45" i="6"/>
  <c r="I45" i="6" s="1"/>
  <c r="J44" i="6"/>
  <c r="I44" i="6" s="1"/>
  <c r="J43" i="6"/>
  <c r="I43" i="6" s="1"/>
  <c r="J42" i="6"/>
  <c r="I42" i="6" s="1"/>
  <c r="J41" i="6"/>
  <c r="I41" i="6" s="1"/>
  <c r="J40" i="6"/>
  <c r="I40" i="6" s="1"/>
  <c r="J39" i="6"/>
  <c r="I39" i="6" s="1"/>
  <c r="J37" i="6"/>
  <c r="I37" i="6" s="1"/>
  <c r="J36" i="6"/>
  <c r="I36" i="6" s="1"/>
  <c r="J35" i="6"/>
  <c r="I35" i="6" l="1"/>
</calcChain>
</file>

<file path=xl/sharedStrings.xml><?xml version="1.0" encoding="utf-8"?>
<sst xmlns="http://schemas.openxmlformats.org/spreadsheetml/2006/main" count="1887" uniqueCount="213">
  <si>
    <t>№</t>
  </si>
  <si>
    <t xml:space="preserve"> </t>
  </si>
  <si>
    <t>x</t>
  </si>
  <si>
    <t>4821500</t>
  </si>
  <si>
    <t>4211000</t>
  </si>
  <si>
    <t>4252110</t>
  </si>
  <si>
    <t>4299990</t>
  </si>
  <si>
    <t>4292200</t>
  </si>
  <si>
    <t>4821190</t>
  </si>
  <si>
    <t>4292100</t>
  </si>
  <si>
    <t>4242100</t>
  </si>
  <si>
    <t>4291000</t>
  </si>
  <si>
    <t>4821110</t>
  </si>
  <si>
    <t>4234100</t>
  </si>
  <si>
    <t xml:space="preserve">	YaTT " AXMEDKARIMOV RIM NAGEMOVICH "</t>
  </si>
  <si>
    <t>4212000</t>
  </si>
  <si>
    <t>4252120</t>
  </si>
  <si>
    <t>4234920</t>
  </si>
  <si>
    <t>Elektron hujjat aylanmasi xizmatlari uchun kreditor qarzdorlikni qoplash uchun</t>
  </si>
  <si>
    <t>Virtual xususiy server xizmatlari</t>
  </si>
  <si>
    <t>OOO "KOLORPARK"</t>
  </si>
  <si>
    <t>Kulmetov Xikmatulla Sayfullayevich</t>
  </si>
  <si>
    <t>OOO "AL-ZUBEN"</t>
  </si>
  <si>
    <t>OOO HENTEK SERVICE</t>
  </si>
  <si>
    <t>ELAN-EKSPRESS OOO</t>
  </si>
  <si>
    <t>Virtual server xizmatlari uchun</t>
  </si>
  <si>
    <t>X.S.Kulmetov</t>
  </si>
  <si>
    <t>Agentlik logotipi tushirilgan flesh-karta uchun</t>
  </si>
  <si>
    <t>YaTT " AXMEDKARIMOV RIM NAGEMOVICH "</t>
  </si>
  <si>
    <t>Elektron hujjat aylanmasi xizmatlari uchun</t>
  </si>
  <si>
    <t>davlat order blankalari uchun</t>
  </si>
  <si>
    <t>"PIT STOP MOTORS"</t>
  </si>
  <si>
    <t>soʻm</t>
  </si>
  <si>
    <t>Hisobot davri 
(oy)</t>
  </si>
  <si>
    <t>Iqtisodiy tasnif boʻyicha xarajat moddasi</t>
  </si>
  <si>
    <t>Xarid qilinishi lozim boʻlgan tovar (xizmat)lar nomi</t>
  </si>
  <si>
    <t>Rejalashtirilgan mablagʻ</t>
  </si>
  <si>
    <t>Xarid qilinshi rejalashtirilgan tovar (xizmat)lar oʻlchov birligi (imkoniyat darajasida)</t>
  </si>
  <si>
    <t>Xarid qilingan tovar (xizmat)lar miqdori</t>
  </si>
  <si>
    <t>Narxi</t>
  </si>
  <si>
    <t>Summasi</t>
  </si>
  <si>
    <t>Maqsadi (markaziy apparat yoki tassarufidagi muassalar ehtiyoji uchun)</t>
  </si>
  <si>
    <t>Amalga oshirilgan xarid turi (birja, tender savdolari, toʻgʻridan-toʻgʻri va x.k.)</t>
  </si>
  <si>
    <t>Tovar (xizmat)lar yetkazib beruvchi nomi</t>
  </si>
  <si>
    <t>Xarid qilingan tovarlar (xizmatlar)ning joylarga yetkazilishi (%)</t>
  </si>
  <si>
    <t>yanvar</t>
  </si>
  <si>
    <t>xodimga yetkazilgan zararni qoplash</t>
  </si>
  <si>
    <t>nafar</t>
  </si>
  <si>
    <t>xizmat safari xarajatlari</t>
  </si>
  <si>
    <t>fleshka</t>
  </si>
  <si>
    <t>dona</t>
  </si>
  <si>
    <t>fevral</t>
  </si>
  <si>
    <t>Toner</t>
  </si>
  <si>
    <t>mart</t>
  </si>
  <si>
    <t>Knigi pechatnыe</t>
  </si>
  <si>
    <t>Markaziy apparat</t>
  </si>
  <si>
    <t>toʻgʻridan-toʻgʻri</t>
  </si>
  <si>
    <t>Davlat aktivlarini boshqarish agentligi</t>
  </si>
  <si>
    <t>elektron doʻkon</t>
  </si>
  <si>
    <t xml:space="preserve">	SP " TASHKEI INTERNATIONAL "</t>
  </si>
  <si>
    <t>Oʻz.R.Adliya vazirligi Adolat huquqiy axborot markazi muassasasi</t>
  </si>
  <si>
    <t>Jami</t>
  </si>
  <si>
    <t>Sud qaroriga asosan oʻtkazilgan mablagʻlar</t>
  </si>
  <si>
    <t>chet el xizmat safari</t>
  </si>
  <si>
    <t>Aloqa xizmati xarajatlari</t>
  </si>
  <si>
    <t>Internet xizmati xarajatlari</t>
  </si>
  <si>
    <t>"Ijro.gov.uz" xizmati</t>
  </si>
  <si>
    <t>Usluga po podklyucheniyu k internetu</t>
  </si>
  <si>
    <t>Binoni ekspluatatsiya xarajatlari</t>
  </si>
  <si>
    <t>feldaloqa xizmati</t>
  </si>
  <si>
    <t>oylik toʻlov</t>
  </si>
  <si>
    <t>toʻlov</t>
  </si>
  <si>
    <t>marta</t>
  </si>
  <si>
    <t>oy</t>
  </si>
  <si>
    <t>pochka</t>
  </si>
  <si>
    <t>Toshkent tumanlararo iktisodiy sudining</t>
  </si>
  <si>
    <t>OʻZBEKTELEKOM</t>
  </si>
  <si>
    <t xml:space="preserve">	ONE-NET MCHJ</t>
  </si>
  <si>
    <t>Respublika maxsus aloka boglamasi</t>
  </si>
  <si>
    <t>OOO "UNICON-SOFT"</t>
  </si>
  <si>
    <t xml:space="preserve">	OʻZBEKTELEKOM</t>
  </si>
  <si>
    <t>Direksiya po ekspluatatsii zdaniya</t>
  </si>
  <si>
    <t>GFS GKSI i TTRUz</t>
  </si>
  <si>
    <t xml:space="preserve">	CHP "Lobodin O.S"</t>
  </si>
  <si>
    <t>DOMASHKA ORGANIC MASʻULIYATI CHEKLANGAN JAMIYAT</t>
  </si>
  <si>
    <t>CHP "Islamov Rustam Shuxratovich"</t>
  </si>
  <si>
    <t>Toshkent tumanlararo maʼmuriy sudi</t>
  </si>
  <si>
    <t>Toshkent pochta xizmatlari</t>
  </si>
  <si>
    <t>"OʻzR MARKAZIY BANKINING "DAVLAT BELGISI"" DUK</t>
  </si>
  <si>
    <t>OOO KARSHI UNEX PRO</t>
  </si>
  <si>
    <t>ALISHER NAVOIY NOM TOSHKENT DAVLAT OʻZBEK TILI VA ADABIYOTI UNIVERSITETI</t>
  </si>
  <si>
    <t xml:space="preserve">	OOO "UNICON-SOFT"</t>
  </si>
  <si>
    <t xml:space="preserve">	"Biznes-Daily Media" MCHJ</t>
  </si>
  <si>
    <t xml:space="preserve">	Sentralnыy gosarxiv RUz</t>
  </si>
  <si>
    <t>avtotransport vasitalarini joriy taʼmirlash va texnik xizmat koʻsatish xarajatlari</t>
  </si>
  <si>
    <t>Xorijiy delegatsiyani kutib olish xarajatlari</t>
  </si>
  <si>
    <t xml:space="preserve"> Poligraficheskaya produksiya</t>
  </si>
  <si>
    <t>Ijara xarajati</t>
  </si>
  <si>
    <t>Bumaga dlya ofisnoy texniki belaya</t>
  </si>
  <si>
    <t>Pochta xarajatlarini qoplash uchun</t>
  </si>
  <si>
    <t>Davlat boji</t>
  </si>
  <si>
    <t>Usluga po servisnomu obslujivaniyu kompyuternogo i ofisnogo oborudovaniya</t>
  </si>
  <si>
    <t>Poligraficheskaya produksiya</t>
  </si>
  <si>
    <t>avia va temir yoʻl chiptalarni sotib olish uchun avans mablagʻ</t>
  </si>
  <si>
    <t>chet el xizmat safari uchun aviabilet</t>
  </si>
  <si>
    <t>Usluga po izgotovleniyu blankov s vodyanыmi znakami</t>
  </si>
  <si>
    <t xml:space="preserve"> HUMO himoyalangan milliy mesenjerini texnik qoʻllab quvvatlash xizmati uchun</t>
  </si>
  <si>
    <t>Skorosshivatel</t>
  </si>
  <si>
    <t>Malaka oshirish xarajatlari</t>
  </si>
  <si>
    <t xml:space="preserve"> "Birja" iqtisodiy gazetasi 
"Biznes-Ekspert" Ilmiy-amaliy iqtisodiy jurnaliGA YILLIK OBUNA</t>
  </si>
  <si>
    <t>Chet el delegatsiyasini kutib olish va kuzatish bilan bogʻliq xarajatlar</t>
  </si>
  <si>
    <t>Xujjatlarni arxivga topshirishgan tayyorlash va arxiv xujjatlarni elektron bazasini yaratish</t>
  </si>
  <si>
    <t>Usluga po pechataniyu reklamnoy produksii</t>
  </si>
  <si>
    <t>Shartnomalarni ekspertizadan oʻtkazish xarajatlari</t>
  </si>
  <si>
    <t xml:space="preserve">	"OʻzR MARKAZIY BANKINING "DAVLAT BELGISI"" DUK</t>
  </si>
  <si>
    <t>OʻzR Adliya vazir. Yuristlar malakasini oshirish markazi</t>
  </si>
  <si>
    <t>Binolardan foydalanish direksiyasi</t>
  </si>
  <si>
    <t xml:space="preserve">	CHP "Islamov Rustam Shuxratovich"</t>
  </si>
  <si>
    <t>"OʻZGASHKLITI" DUK</t>
  </si>
  <si>
    <t>Oblojki dlya perepleta kartonnыe</t>
  </si>
  <si>
    <t>Binolarni ekspluatatsiya xarajatlari</t>
  </si>
  <si>
    <t>Usluga po topograficheskoy syemke</t>
  </si>
  <si>
    <t xml:space="preserve">Jami </t>
  </si>
  <si>
    <t>chet eldagi davlat mulklarini baxolash xarajatlari</t>
  </si>
  <si>
    <t>Rivvojlantirish jamgarmasi</t>
  </si>
  <si>
    <t>Chet eldagi davlat mulklarini kommunal toʻlovlari</t>
  </si>
  <si>
    <t>Oldingi yil qarzdorlikni qoplash xarajatlari</t>
  </si>
  <si>
    <t>chet eldagi davlat mulklarini mol-mulk soliq xarajatlari</t>
  </si>
  <si>
    <t>Bank xizmati xarajatlari</t>
  </si>
  <si>
    <t>Uzbekiston Respublikasi Moliya vazirligi Gaznachiligi</t>
  </si>
  <si>
    <t>Mablagʻlar manbai (budjet, budjetdan tashqari, jamgʻarma mablagʻlari</t>
  </si>
  <si>
    <t xml:space="preserve">budjet </t>
  </si>
  <si>
    <t>budjetdan tashqari</t>
  </si>
  <si>
    <t>aprel</t>
  </si>
  <si>
    <t>may</t>
  </si>
  <si>
    <t>Stiker</t>
  </si>
  <si>
    <t>ЧП"KANS SHOP"</t>
  </si>
  <si>
    <t>Skrepki metallicheskie</t>
  </si>
  <si>
    <t>Kley</t>
  </si>
  <si>
    <t>OOO"POWER MAX GROUP"</t>
  </si>
  <si>
    <t>"KANSLER" MChJ</t>
  </si>
  <si>
    <t>Generator signalov</t>
  </si>
  <si>
    <t>"TASHELECTRONIKS" МЧЖ</t>
  </si>
  <si>
    <t>iyun</t>
  </si>
  <si>
    <t>Usluga po izgotovleniyu viveski iz akrila</t>
  </si>
  <si>
    <t>4355900</t>
  </si>
  <si>
    <t>Shkaf arxivniy metallicheskiy</t>
  </si>
  <si>
    <t>ООО CARAVAN GROUP DELIVERY</t>
  </si>
  <si>
    <t>ООО "UNICON-SOFT"</t>
  </si>
  <si>
    <t>Papka</t>
  </si>
  <si>
    <t>ООО "REAL PRINT"</t>
  </si>
  <si>
    <t>ЧП FLORA-DIZAYN</t>
  </si>
  <si>
    <t>Бизнес ва тадбиркорлик олий мактаби</t>
  </si>
  <si>
    <t>Usluga po tepograficheskoy syemke</t>
  </si>
  <si>
    <t>Predostavlenie konsultativnix uslug</t>
  </si>
  <si>
    <t>KIBERXAVFSIZLIK MARKAZI DUK</t>
  </si>
  <si>
    <t xml:space="preserve">	ООО "FRIDAYS NIGHTS"</t>
  </si>
  <si>
    <t>OOO "BLACKPILAF"</t>
  </si>
  <si>
    <t>OOO "Velvet Horeca Group"</t>
  </si>
  <si>
    <t>ООО"DR MEDIA"</t>
  </si>
  <si>
    <t>ООО "Sakura City"</t>
  </si>
  <si>
    <t>OOO BASILIC</t>
  </si>
  <si>
    <t xml:space="preserve">OʻzR Adliya vazir. </t>
  </si>
  <si>
    <t>Usluga po organizacii i provedeniyu torjestvennogo merjpriyatiya</t>
  </si>
  <si>
    <t>Pochtovaya marka</t>
  </si>
  <si>
    <t>O‘zbekiston pochtasi AJ</t>
  </si>
  <si>
    <t>Tex. osmotr</t>
  </si>
  <si>
    <t xml:space="preserve">	Мажбурий ижро бюросининг Тошкент шаҳар бошқармаси</t>
  </si>
  <si>
    <t>Uluga po sboru gossudarstvennix poshlin, specialnoy pochtovoy svyazi</t>
  </si>
  <si>
    <t>4291100</t>
  </si>
  <si>
    <t>4252500</t>
  </si>
  <si>
    <t>Benzin</t>
  </si>
  <si>
    <t>OOO "UNG Petro"</t>
  </si>
  <si>
    <t>YaTT SANAKULOV FAXRIDDIN ALIBEKOVICH</t>
  </si>
  <si>
    <t>Usluga po oformleniyu kadastrovogo dela</t>
  </si>
  <si>
    <t>Usluga po vozmesheniyu finansovix rasxodov</t>
  </si>
  <si>
    <t xml:space="preserve">Verxovniy sud </t>
  </si>
  <si>
    <t>Usluga po preobreteniyu licenzii na programmnoe obespechenie</t>
  </si>
  <si>
    <t>Научно инф центр новых тех ГНК РУз</t>
  </si>
  <si>
    <t>ДП"Softline International"</t>
  </si>
  <si>
    <t>4299991</t>
  </si>
  <si>
    <t>Programmne obespechenie v sfere informacionnix texnologiy</t>
  </si>
  <si>
    <t>Gosudarstvenniy registracionniy znak transportnix sredstv</t>
  </si>
  <si>
    <t>ГОСУДАРСТВЕННОЕ УНИТАРНОЕ ПРЕДПРИЯТИЕ "GOSTINITSA GORODSKAYA"</t>
  </si>
  <si>
    <t>"FALCON LINE" хусусий корхонаси</t>
  </si>
  <si>
    <t xml:space="preserve"> "ELNURBEK-EZOZBEK" OK</t>
  </si>
  <si>
    <t>OOO JAUMKANS  PAPERS</t>
  </si>
  <si>
    <t>Usluga po povisheniyu kvalifikacii</t>
  </si>
  <si>
    <t>Жахон иктисодиёти ва дипломатия Униеврситети</t>
  </si>
  <si>
    <t>KANSLER MChJ</t>
  </si>
  <si>
    <t>O'zbekiston Milliy assotsiatsiyasi</t>
  </si>
  <si>
    <t>Knigi pechatnie</t>
  </si>
  <si>
    <t>Usluga po uporyadocheniyu arxivnix dokumentov</t>
  </si>
  <si>
    <t xml:space="preserve">	Sentralniy gosarxiv RUz</t>
  </si>
  <si>
    <t>Usluga po registracii domenov</t>
  </si>
  <si>
    <t>ООО "SUVAN NET"</t>
  </si>
  <si>
    <t>Usluga po proektirovaniyu informacionnix texnologiy</t>
  </si>
  <si>
    <t>Usluga po straxovaniyu</t>
  </si>
  <si>
    <t>NKEIS Uzbekinvest</t>
  </si>
  <si>
    <t>ЧП DEKOS GROUP</t>
  </si>
  <si>
    <t>Davlat aktivlarini boshqarish agentligi kasaba uyushmasi</t>
  </si>
  <si>
    <t>pachka</t>
  </si>
  <si>
    <t>1-chorak</t>
  </si>
  <si>
    <t>2-chorak</t>
  </si>
  <si>
    <t>Davlat aktivlarini boshqarish agentligining budjet va budjetdan tashqari mablagʻlari hisobiga 2023-yil yanvar-iyun oylarida amalga oshirilgan davlat xaridlari toʻgʻrisida 
MAʼLUMOT</t>
  </si>
  <si>
    <t>ООО "Uzinfocom"</t>
  </si>
  <si>
    <t>budjet mablagʻari hisobidan</t>
  </si>
  <si>
    <t>budjetdan tashqari mablagʻlar hisobidan</t>
  </si>
  <si>
    <t>Rivojlantirish jamgʻarmasi mablagʻlari hisobidan</t>
  </si>
  <si>
    <t>2-чорак</t>
  </si>
  <si>
    <t>tonna</t>
  </si>
  <si>
    <t>Qalam</t>
  </si>
  <si>
    <t>Nabor koncelyarskiy predmetov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</si>
</sst>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_-* #,##0.0\ _₽_-;\-* #,##0.0\ _₽_-;_-* &quot;-&quot;??\ _₽_-;_-@_-"/>
    <numFmt numFmtId="167" formatCode="0.0_ ;[Red]\-0.0\ "/>
    <numFmt numFmtId="168" formatCode="#,##0.0_ ;[Red]\-#,##0.0\ 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7"/>
  <sheetViews>
    <sheetView tabSelected="1" zoomScale="70" zoomScaleNormal="70" workbookViewId="0">
      <pane ySplit="3" topLeftCell="A219" activePane="bottomLeft" state="frozen"/>
      <selection pane="bottomLeft" activeCell="H232" sqref="A8:N232"/>
    </sheetView>
  </sheetViews>
  <sheetFormatPr defaultColWidth="9.140625" defaultRowHeight="18.75" x14ac:dyDescent="0.3"/>
  <cols>
    <col min="1" max="1" width="15.28515625" style="1" customWidth="1"/>
    <col min="2" max="2" width="15.140625" style="1" customWidth="1"/>
    <col min="3" max="3" width="17" style="1" customWidth="1"/>
    <col min="4" max="4" width="27.140625" style="1" customWidth="1"/>
    <col min="5" max="5" width="22.7109375" style="1" customWidth="1"/>
    <col min="6" max="6" width="15.7109375" style="1" customWidth="1"/>
    <col min="7" max="7" width="22" style="1" customWidth="1"/>
    <col min="8" max="8" width="23" style="1" customWidth="1"/>
    <col min="9" max="9" width="21.140625" style="1" customWidth="1"/>
    <col min="10" max="10" width="22" style="1" customWidth="1"/>
    <col min="11" max="11" width="24" style="1" customWidth="1"/>
    <col min="12" max="12" width="19" style="1" customWidth="1"/>
    <col min="13" max="13" width="38.7109375" style="1" customWidth="1"/>
    <col min="14" max="14" width="20.5703125" style="1" customWidth="1"/>
    <col min="15" max="16384" width="9.140625" style="1"/>
  </cols>
  <sheetData>
    <row r="1" spans="1:14" ht="60.75" customHeight="1" x14ac:dyDescent="0.3">
      <c r="A1" s="23" t="s">
        <v>204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3">
      <c r="H2" s="1" t="s">
        <v>1</v>
      </c>
      <c r="N2" s="3" t="s">
        <v>32</v>
      </c>
    </row>
    <row r="3" spans="1:14" ht="194.25" customHeight="1" x14ac:dyDescent="0.3">
      <c r="A3" s="2" t="s">
        <v>0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130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  <c r="N3" s="2" t="s">
        <v>44</v>
      </c>
    </row>
    <row r="4" spans="1:14" x14ac:dyDescent="0.3">
      <c r="A4" s="28" t="s">
        <v>206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3">
      <c r="A5" s="20" t="s">
        <v>202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37.5" x14ac:dyDescent="0.3">
      <c r="A6" s="6">
        <v>1</v>
      </c>
      <c r="B6" s="12" t="s">
        <v>45</v>
      </c>
      <c r="C6" s="12" t="s">
        <v>3</v>
      </c>
      <c r="D6" s="6" t="s">
        <v>46</v>
      </c>
      <c r="E6" s="14">
        <v>2381919.19</v>
      </c>
      <c r="F6" s="6" t="s">
        <v>131</v>
      </c>
      <c r="G6" s="7" t="s">
        <v>47</v>
      </c>
      <c r="H6" s="7">
        <v>1</v>
      </c>
      <c r="I6" s="8">
        <f t="shared" ref="I6:I18" si="0">+J6/H6</f>
        <v>2381919.19</v>
      </c>
      <c r="J6" s="13">
        <f>+E6</f>
        <v>2381919.19</v>
      </c>
      <c r="K6" s="6" t="s">
        <v>55</v>
      </c>
      <c r="L6" s="2" t="s">
        <v>56</v>
      </c>
      <c r="M6" s="9" t="s">
        <v>57</v>
      </c>
      <c r="N6" s="5">
        <v>1</v>
      </c>
    </row>
    <row r="7" spans="1:14" ht="37.5" x14ac:dyDescent="0.3">
      <c r="A7" s="6">
        <f>+A6+1</f>
        <v>2</v>
      </c>
      <c r="B7" s="12" t="s">
        <v>45</v>
      </c>
      <c r="C7" s="12" t="s">
        <v>4</v>
      </c>
      <c r="D7" s="6" t="s">
        <v>48</v>
      </c>
      <c r="E7" s="14">
        <v>422540</v>
      </c>
      <c r="F7" s="6" t="s">
        <v>131</v>
      </c>
      <c r="G7" s="7" t="s">
        <v>47</v>
      </c>
      <c r="H7" s="7">
        <v>1</v>
      </c>
      <c r="I7" s="8">
        <f t="shared" si="0"/>
        <v>422540</v>
      </c>
      <c r="J7" s="13">
        <f t="shared" ref="J7:J18" si="1">+E7</f>
        <v>422540</v>
      </c>
      <c r="K7" s="6" t="s">
        <v>55</v>
      </c>
      <c r="L7" s="2" t="s">
        <v>56</v>
      </c>
      <c r="M7" s="9" t="s">
        <v>57</v>
      </c>
      <c r="N7" s="5">
        <v>1</v>
      </c>
    </row>
    <row r="8" spans="1:14" ht="37.5" x14ac:dyDescent="0.3">
      <c r="A8" s="6">
        <f t="shared" ref="A8:A31" si="2">+A7+1</f>
        <v>3</v>
      </c>
      <c r="B8" s="12" t="s">
        <v>45</v>
      </c>
      <c r="C8" s="12" t="s">
        <v>6</v>
      </c>
      <c r="D8" s="6" t="s">
        <v>49</v>
      </c>
      <c r="E8" s="14">
        <v>7000000</v>
      </c>
      <c r="F8" s="6" t="s">
        <v>131</v>
      </c>
      <c r="G8" s="7" t="s">
        <v>50</v>
      </c>
      <c r="H8" s="7">
        <v>50</v>
      </c>
      <c r="I8" s="8">
        <f t="shared" si="0"/>
        <v>140000</v>
      </c>
      <c r="J8" s="13">
        <f t="shared" ref="J8" si="3">+E8</f>
        <v>7000000</v>
      </c>
      <c r="K8" s="6" t="s">
        <v>55</v>
      </c>
      <c r="L8" s="6" t="s">
        <v>58</v>
      </c>
      <c r="M8" s="9" t="s">
        <v>14</v>
      </c>
      <c r="N8" s="5">
        <v>1</v>
      </c>
    </row>
    <row r="9" spans="1:14" ht="37.5" x14ac:dyDescent="0.3">
      <c r="A9" s="6">
        <f t="shared" si="2"/>
        <v>4</v>
      </c>
      <c r="B9" s="12" t="s">
        <v>45</v>
      </c>
      <c r="C9" s="12" t="s">
        <v>4</v>
      </c>
      <c r="D9" s="6" t="s">
        <v>48</v>
      </c>
      <c r="E9" s="14">
        <v>1176145</v>
      </c>
      <c r="F9" s="6" t="s">
        <v>131</v>
      </c>
      <c r="G9" s="7" t="s">
        <v>47</v>
      </c>
      <c r="H9" s="7">
        <v>2</v>
      </c>
      <c r="I9" s="8">
        <f t="shared" si="0"/>
        <v>588072.5</v>
      </c>
      <c r="J9" s="13">
        <f t="shared" si="1"/>
        <v>1176145</v>
      </c>
      <c r="K9" s="6" t="s">
        <v>55</v>
      </c>
      <c r="L9" s="6" t="s">
        <v>56</v>
      </c>
      <c r="M9" s="9" t="s">
        <v>57</v>
      </c>
      <c r="N9" s="5">
        <v>1</v>
      </c>
    </row>
    <row r="10" spans="1:14" ht="37.5" x14ac:dyDescent="0.3">
      <c r="A10" s="6">
        <f t="shared" si="2"/>
        <v>5</v>
      </c>
      <c r="B10" s="12" t="s">
        <v>51</v>
      </c>
      <c r="C10" s="12" t="s">
        <v>3</v>
      </c>
      <c r="D10" s="6" t="s">
        <v>46</v>
      </c>
      <c r="E10" s="14">
        <v>2381919.19</v>
      </c>
      <c r="F10" s="6" t="s">
        <v>131</v>
      </c>
      <c r="G10" s="7" t="s">
        <v>47</v>
      </c>
      <c r="H10" s="7">
        <v>1</v>
      </c>
      <c r="I10" s="8">
        <f t="shared" si="0"/>
        <v>2381919.19</v>
      </c>
      <c r="J10" s="13">
        <f t="shared" si="1"/>
        <v>2381919.19</v>
      </c>
      <c r="K10" s="6" t="s">
        <v>55</v>
      </c>
      <c r="L10" s="6" t="s">
        <v>56</v>
      </c>
      <c r="M10" s="9" t="s">
        <v>57</v>
      </c>
      <c r="N10" s="5">
        <v>1</v>
      </c>
    </row>
    <row r="11" spans="1:14" ht="37.5" x14ac:dyDescent="0.3">
      <c r="A11" s="6">
        <f t="shared" si="2"/>
        <v>6</v>
      </c>
      <c r="B11" s="12" t="s">
        <v>51</v>
      </c>
      <c r="C11" s="12" t="s">
        <v>5</v>
      </c>
      <c r="D11" s="6" t="s">
        <v>52</v>
      </c>
      <c r="E11" s="14">
        <v>5200000</v>
      </c>
      <c r="F11" s="6" t="s">
        <v>131</v>
      </c>
      <c r="G11" s="7" t="s">
        <v>50</v>
      </c>
      <c r="H11" s="7">
        <v>40</v>
      </c>
      <c r="I11" s="8">
        <f t="shared" si="0"/>
        <v>130000</v>
      </c>
      <c r="J11" s="13">
        <f>+E11</f>
        <v>5200000</v>
      </c>
      <c r="K11" s="6" t="s">
        <v>55</v>
      </c>
      <c r="L11" s="6" t="s">
        <v>58</v>
      </c>
      <c r="M11" s="9" t="s">
        <v>59</v>
      </c>
      <c r="N11" s="5">
        <v>1</v>
      </c>
    </row>
    <row r="12" spans="1:14" ht="37.5" x14ac:dyDescent="0.3">
      <c r="A12" s="6">
        <f t="shared" si="2"/>
        <v>7</v>
      </c>
      <c r="B12" s="12" t="s">
        <v>51</v>
      </c>
      <c r="C12" s="12" t="s">
        <v>4</v>
      </c>
      <c r="D12" s="6" t="s">
        <v>48</v>
      </c>
      <c r="E12" s="14">
        <v>120000</v>
      </c>
      <c r="F12" s="6" t="s">
        <v>131</v>
      </c>
      <c r="G12" s="7" t="s">
        <v>47</v>
      </c>
      <c r="H12" s="7">
        <v>1</v>
      </c>
      <c r="I12" s="8">
        <f t="shared" si="0"/>
        <v>120000</v>
      </c>
      <c r="J12" s="13">
        <f t="shared" si="1"/>
        <v>120000</v>
      </c>
      <c r="K12" s="6" t="s">
        <v>55</v>
      </c>
      <c r="L12" s="6" t="s">
        <v>56</v>
      </c>
      <c r="M12" s="9" t="s">
        <v>57</v>
      </c>
      <c r="N12" s="5">
        <v>1</v>
      </c>
    </row>
    <row r="13" spans="1:14" ht="37.5" x14ac:dyDescent="0.3">
      <c r="A13" s="6">
        <f t="shared" si="2"/>
        <v>8</v>
      </c>
      <c r="B13" s="12" t="s">
        <v>51</v>
      </c>
      <c r="C13" s="12" t="s">
        <v>4</v>
      </c>
      <c r="D13" s="6" t="s">
        <v>48</v>
      </c>
      <c r="E13" s="14">
        <v>2400000</v>
      </c>
      <c r="F13" s="6" t="s">
        <v>131</v>
      </c>
      <c r="G13" s="7" t="s">
        <v>47</v>
      </c>
      <c r="H13" s="7">
        <v>3</v>
      </c>
      <c r="I13" s="8">
        <f t="shared" si="0"/>
        <v>800000</v>
      </c>
      <c r="J13" s="13">
        <f t="shared" si="1"/>
        <v>2400000</v>
      </c>
      <c r="K13" s="6" t="s">
        <v>55</v>
      </c>
      <c r="L13" s="6" t="s">
        <v>56</v>
      </c>
      <c r="M13" s="9" t="s">
        <v>57</v>
      </c>
      <c r="N13" s="5">
        <v>1</v>
      </c>
    </row>
    <row r="14" spans="1:14" ht="37.5" x14ac:dyDescent="0.3">
      <c r="A14" s="6">
        <f t="shared" si="2"/>
        <v>9</v>
      </c>
      <c r="B14" s="12" t="s">
        <v>51</v>
      </c>
      <c r="C14" s="12" t="s">
        <v>4</v>
      </c>
      <c r="D14" s="6" t="s">
        <v>48</v>
      </c>
      <c r="E14" s="14">
        <v>4198875</v>
      </c>
      <c r="F14" s="6" t="s">
        <v>131</v>
      </c>
      <c r="G14" s="7" t="s">
        <v>47</v>
      </c>
      <c r="H14" s="7">
        <v>3</v>
      </c>
      <c r="I14" s="8">
        <f t="shared" si="0"/>
        <v>1399625</v>
      </c>
      <c r="J14" s="13">
        <f t="shared" si="1"/>
        <v>4198875</v>
      </c>
      <c r="K14" s="6" t="s">
        <v>55</v>
      </c>
      <c r="L14" s="6" t="s">
        <v>56</v>
      </c>
      <c r="M14" s="9" t="s">
        <v>57</v>
      </c>
      <c r="N14" s="5">
        <v>1</v>
      </c>
    </row>
    <row r="15" spans="1:14" ht="37.5" x14ac:dyDescent="0.3">
      <c r="A15" s="6">
        <f t="shared" si="2"/>
        <v>10</v>
      </c>
      <c r="B15" s="12" t="s">
        <v>53</v>
      </c>
      <c r="C15" s="12" t="s">
        <v>3</v>
      </c>
      <c r="D15" s="6" t="s">
        <v>46</v>
      </c>
      <c r="E15" s="14">
        <v>2381919.19</v>
      </c>
      <c r="F15" s="6" t="s">
        <v>131</v>
      </c>
      <c r="G15" s="7" t="s">
        <v>47</v>
      </c>
      <c r="H15" s="7">
        <v>1</v>
      </c>
      <c r="I15" s="8">
        <f t="shared" si="0"/>
        <v>2381919.19</v>
      </c>
      <c r="J15" s="13">
        <f t="shared" si="1"/>
        <v>2381919.19</v>
      </c>
      <c r="K15" s="6" t="s">
        <v>55</v>
      </c>
      <c r="L15" s="6" t="s">
        <v>56</v>
      </c>
      <c r="M15" s="9" t="s">
        <v>57</v>
      </c>
      <c r="N15" s="5">
        <v>1</v>
      </c>
    </row>
    <row r="16" spans="1:14" ht="37.5" x14ac:dyDescent="0.3">
      <c r="A16" s="6">
        <f t="shared" si="2"/>
        <v>11</v>
      </c>
      <c r="B16" s="12" t="s">
        <v>53</v>
      </c>
      <c r="C16" s="12" t="s">
        <v>4</v>
      </c>
      <c r="D16" s="6" t="s">
        <v>48</v>
      </c>
      <c r="E16" s="14">
        <v>742000</v>
      </c>
      <c r="F16" s="6" t="s">
        <v>131</v>
      </c>
      <c r="G16" s="7" t="s">
        <v>47</v>
      </c>
      <c r="H16" s="7">
        <v>1</v>
      </c>
      <c r="I16" s="8">
        <f t="shared" si="0"/>
        <v>742000</v>
      </c>
      <c r="J16" s="13">
        <f t="shared" si="1"/>
        <v>742000</v>
      </c>
      <c r="K16" s="6" t="s">
        <v>55</v>
      </c>
      <c r="L16" s="6" t="s">
        <v>56</v>
      </c>
      <c r="M16" s="9" t="s">
        <v>57</v>
      </c>
      <c r="N16" s="5">
        <v>1</v>
      </c>
    </row>
    <row r="17" spans="1:14" ht="37.5" x14ac:dyDescent="0.3">
      <c r="A17" s="6">
        <f t="shared" si="2"/>
        <v>12</v>
      </c>
      <c r="B17" s="12" t="s">
        <v>53</v>
      </c>
      <c r="C17" s="12" t="s">
        <v>4</v>
      </c>
      <c r="D17" s="6" t="s">
        <v>48</v>
      </c>
      <c r="E17" s="14">
        <v>3374147</v>
      </c>
      <c r="F17" s="6" t="s">
        <v>131</v>
      </c>
      <c r="G17" s="7" t="s">
        <v>47</v>
      </c>
      <c r="H17" s="7">
        <v>5</v>
      </c>
      <c r="I17" s="8">
        <f t="shared" si="0"/>
        <v>674829.4</v>
      </c>
      <c r="J17" s="13">
        <f t="shared" si="1"/>
        <v>3374147</v>
      </c>
      <c r="K17" s="6" t="s">
        <v>55</v>
      </c>
      <c r="L17" s="6" t="s">
        <v>56</v>
      </c>
      <c r="M17" s="9" t="s">
        <v>57</v>
      </c>
      <c r="N17" s="5">
        <v>1</v>
      </c>
    </row>
    <row r="18" spans="1:14" ht="56.25" x14ac:dyDescent="0.3">
      <c r="A18" s="6">
        <f t="shared" si="2"/>
        <v>13</v>
      </c>
      <c r="B18" s="12" t="s">
        <v>53</v>
      </c>
      <c r="C18" s="12" t="s">
        <v>5</v>
      </c>
      <c r="D18" s="6" t="s">
        <v>54</v>
      </c>
      <c r="E18" s="14">
        <v>903000</v>
      </c>
      <c r="F18" s="6" t="s">
        <v>131</v>
      </c>
      <c r="G18" s="7" t="s">
        <v>50</v>
      </c>
      <c r="H18" s="7">
        <v>10</v>
      </c>
      <c r="I18" s="8">
        <f t="shared" si="0"/>
        <v>90300</v>
      </c>
      <c r="J18" s="13">
        <f t="shared" si="1"/>
        <v>903000</v>
      </c>
      <c r="K18" s="6" t="s">
        <v>55</v>
      </c>
      <c r="L18" s="6" t="s">
        <v>58</v>
      </c>
      <c r="M18" s="9" t="s">
        <v>60</v>
      </c>
      <c r="N18" s="5">
        <v>1</v>
      </c>
    </row>
    <row r="19" spans="1:14" ht="37.5" x14ac:dyDescent="0.3">
      <c r="A19" s="6">
        <f t="shared" si="2"/>
        <v>14</v>
      </c>
      <c r="B19" s="12" t="s">
        <v>133</v>
      </c>
      <c r="C19" s="12" t="s">
        <v>3</v>
      </c>
      <c r="D19" s="6" t="s">
        <v>46</v>
      </c>
      <c r="E19" s="14">
        <v>2381919.19</v>
      </c>
      <c r="F19" s="6" t="s">
        <v>131</v>
      </c>
      <c r="G19" s="7" t="s">
        <v>47</v>
      </c>
      <c r="H19" s="7">
        <v>1</v>
      </c>
      <c r="I19" s="8">
        <f>+J19/H19</f>
        <v>2381919.19</v>
      </c>
      <c r="J19" s="13">
        <f>+E19</f>
        <v>2381919.19</v>
      </c>
      <c r="K19" s="6" t="s">
        <v>55</v>
      </c>
      <c r="L19" s="6" t="s">
        <v>56</v>
      </c>
      <c r="M19" s="9" t="s">
        <v>57</v>
      </c>
      <c r="N19" s="5">
        <v>1</v>
      </c>
    </row>
    <row r="20" spans="1:14" ht="37.5" x14ac:dyDescent="0.3">
      <c r="A20" s="6">
        <f t="shared" si="2"/>
        <v>15</v>
      </c>
      <c r="B20" s="12" t="s">
        <v>133</v>
      </c>
      <c r="C20" s="12" t="s">
        <v>4</v>
      </c>
      <c r="D20" s="6" t="s">
        <v>48</v>
      </c>
      <c r="E20" s="14">
        <v>949193</v>
      </c>
      <c r="F20" s="6" t="s">
        <v>131</v>
      </c>
      <c r="G20" s="7" t="s">
        <v>47</v>
      </c>
      <c r="H20" s="7">
        <v>1</v>
      </c>
      <c r="I20" s="8">
        <f>+J20/H20</f>
        <v>949193</v>
      </c>
      <c r="J20" s="13">
        <f>+E20</f>
        <v>949193</v>
      </c>
      <c r="K20" s="6" t="s">
        <v>55</v>
      </c>
      <c r="L20" s="6" t="s">
        <v>56</v>
      </c>
      <c r="M20" s="9" t="s">
        <v>57</v>
      </c>
      <c r="N20" s="5">
        <v>1</v>
      </c>
    </row>
    <row r="21" spans="1:14" ht="37.5" x14ac:dyDescent="0.3">
      <c r="A21" s="6">
        <f t="shared" si="2"/>
        <v>16</v>
      </c>
      <c r="B21" s="12" t="s">
        <v>133</v>
      </c>
      <c r="C21" s="12" t="s">
        <v>4</v>
      </c>
      <c r="D21" s="6" t="s">
        <v>48</v>
      </c>
      <c r="E21" s="14">
        <v>2380000</v>
      </c>
      <c r="F21" s="6" t="s">
        <v>131</v>
      </c>
      <c r="G21" s="7" t="s">
        <v>47</v>
      </c>
      <c r="H21" s="7">
        <v>1</v>
      </c>
      <c r="I21" s="8">
        <f>+J21/H21</f>
        <v>2380000</v>
      </c>
      <c r="J21" s="13">
        <f>E21</f>
        <v>2380000</v>
      </c>
      <c r="K21" s="6" t="s">
        <v>55</v>
      </c>
      <c r="L21" s="6" t="s">
        <v>56</v>
      </c>
      <c r="M21" s="9" t="s">
        <v>57</v>
      </c>
      <c r="N21" s="5">
        <v>1</v>
      </c>
    </row>
    <row r="22" spans="1:14" ht="37.5" x14ac:dyDescent="0.3">
      <c r="A22" s="6">
        <f t="shared" si="2"/>
        <v>17</v>
      </c>
      <c r="B22" s="12" t="s">
        <v>133</v>
      </c>
      <c r="C22" s="12" t="s">
        <v>4</v>
      </c>
      <c r="D22" s="6" t="s">
        <v>48</v>
      </c>
      <c r="E22" s="14">
        <v>1590000</v>
      </c>
      <c r="F22" s="6" t="s">
        <v>131</v>
      </c>
      <c r="G22" s="7" t="s">
        <v>47</v>
      </c>
      <c r="H22" s="7">
        <v>1</v>
      </c>
      <c r="I22" s="8">
        <f>+J22/H22</f>
        <v>1590000</v>
      </c>
      <c r="J22" s="13">
        <f>E22</f>
        <v>1590000</v>
      </c>
      <c r="K22" s="6" t="s">
        <v>55</v>
      </c>
      <c r="L22" s="6" t="s">
        <v>56</v>
      </c>
      <c r="M22" s="9" t="s">
        <v>57</v>
      </c>
      <c r="N22" s="5">
        <v>1</v>
      </c>
    </row>
    <row r="23" spans="1:14" x14ac:dyDescent="0.3">
      <c r="A23" s="30" t="s">
        <v>203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ht="37.5" x14ac:dyDescent="0.3">
      <c r="A24" s="6">
        <f>+A22+1</f>
        <v>18</v>
      </c>
      <c r="B24" s="12" t="s">
        <v>134</v>
      </c>
      <c r="C24" s="12" t="s">
        <v>4</v>
      </c>
      <c r="D24" s="6" t="s">
        <v>48</v>
      </c>
      <c r="E24" s="14">
        <v>2029000</v>
      </c>
      <c r="F24" s="6" t="s">
        <v>131</v>
      </c>
      <c r="G24" s="7" t="s">
        <v>47</v>
      </c>
      <c r="H24" s="7">
        <v>1</v>
      </c>
      <c r="I24" s="8">
        <f>+J24/H24</f>
        <v>2029000</v>
      </c>
      <c r="J24" s="13">
        <f>E24</f>
        <v>2029000</v>
      </c>
      <c r="K24" s="6" t="s">
        <v>55</v>
      </c>
      <c r="L24" s="6" t="s">
        <v>56</v>
      </c>
      <c r="M24" s="9" t="s">
        <v>57</v>
      </c>
      <c r="N24" s="5">
        <v>1</v>
      </c>
    </row>
    <row r="25" spans="1:14" ht="37.5" x14ac:dyDescent="0.3">
      <c r="A25" s="6">
        <f t="shared" si="2"/>
        <v>19</v>
      </c>
      <c r="B25" s="12" t="s">
        <v>134</v>
      </c>
      <c r="C25" s="12" t="s">
        <v>3</v>
      </c>
      <c r="D25" s="6" t="s">
        <v>46</v>
      </c>
      <c r="E25" s="14">
        <v>2381919.19</v>
      </c>
      <c r="F25" s="6" t="s">
        <v>131</v>
      </c>
      <c r="G25" s="7" t="s">
        <v>47</v>
      </c>
      <c r="H25" s="7">
        <v>1</v>
      </c>
      <c r="I25" s="8">
        <f t="shared" ref="I25" si="4">+J25/H25</f>
        <v>2381919.19</v>
      </c>
      <c r="J25" s="13">
        <f>+E25</f>
        <v>2381919.19</v>
      </c>
      <c r="K25" s="6" t="s">
        <v>55</v>
      </c>
      <c r="L25" s="6" t="s">
        <v>56</v>
      </c>
      <c r="M25" s="9" t="s">
        <v>57</v>
      </c>
      <c r="N25" s="5">
        <v>1</v>
      </c>
    </row>
    <row r="26" spans="1:14" x14ac:dyDescent="0.3">
      <c r="A26" s="6">
        <f t="shared" si="2"/>
        <v>20</v>
      </c>
      <c r="B26" s="12" t="s">
        <v>134</v>
      </c>
      <c r="C26" s="12" t="s">
        <v>5</v>
      </c>
      <c r="D26" s="6" t="s">
        <v>135</v>
      </c>
      <c r="E26" s="14">
        <v>420000</v>
      </c>
      <c r="F26" s="6" t="s">
        <v>131</v>
      </c>
      <c r="G26" s="7" t="s">
        <v>47</v>
      </c>
      <c r="H26" s="7">
        <v>100</v>
      </c>
      <c r="I26" s="8">
        <v>4200</v>
      </c>
      <c r="J26" s="13">
        <f>I26*H26</f>
        <v>420000</v>
      </c>
      <c r="K26" s="6" t="s">
        <v>55</v>
      </c>
      <c r="L26" s="6" t="s">
        <v>58</v>
      </c>
      <c r="M26" s="9" t="s">
        <v>136</v>
      </c>
      <c r="N26" s="5">
        <v>1</v>
      </c>
    </row>
    <row r="27" spans="1:14" x14ac:dyDescent="0.3">
      <c r="A27" s="6">
        <f t="shared" si="2"/>
        <v>21</v>
      </c>
      <c r="B27" s="12" t="s">
        <v>134</v>
      </c>
      <c r="C27" s="12" t="s">
        <v>5</v>
      </c>
      <c r="D27" s="6" t="s">
        <v>138</v>
      </c>
      <c r="E27" s="14">
        <v>884800</v>
      </c>
      <c r="F27" s="6" t="s">
        <v>131</v>
      </c>
      <c r="G27" s="7" t="s">
        <v>47</v>
      </c>
      <c r="H27" s="7">
        <v>100</v>
      </c>
      <c r="I27" s="8">
        <v>8848</v>
      </c>
      <c r="J27" s="13">
        <f>I27*H27</f>
        <v>884800</v>
      </c>
      <c r="K27" s="6" t="s">
        <v>55</v>
      </c>
      <c r="L27" s="6" t="s">
        <v>58</v>
      </c>
      <c r="M27" s="9" t="s">
        <v>139</v>
      </c>
      <c r="N27" s="5">
        <v>1</v>
      </c>
    </row>
    <row r="28" spans="1:14" x14ac:dyDescent="0.3">
      <c r="A28" s="6">
        <f t="shared" si="2"/>
        <v>22</v>
      </c>
      <c r="B28" s="12" t="s">
        <v>134</v>
      </c>
      <c r="C28" s="12" t="s">
        <v>5</v>
      </c>
      <c r="D28" s="6" t="s">
        <v>211</v>
      </c>
      <c r="E28" s="14">
        <v>510000</v>
      </c>
      <c r="F28" s="6" t="s">
        <v>131</v>
      </c>
      <c r="G28" s="7" t="s">
        <v>47</v>
      </c>
      <c r="H28" s="7">
        <v>300</v>
      </c>
      <c r="I28" s="8">
        <v>1700</v>
      </c>
      <c r="J28" s="13">
        <f>H28*I28</f>
        <v>510000</v>
      </c>
      <c r="K28" s="6" t="s">
        <v>55</v>
      </c>
      <c r="L28" s="6" t="s">
        <v>58</v>
      </c>
      <c r="M28" s="9" t="s">
        <v>140</v>
      </c>
      <c r="N28" s="5">
        <v>1</v>
      </c>
    </row>
    <row r="29" spans="1:14" ht="30.75" customHeight="1" x14ac:dyDescent="0.3">
      <c r="A29" s="6">
        <f t="shared" si="2"/>
        <v>23</v>
      </c>
      <c r="B29" s="12" t="s">
        <v>134</v>
      </c>
      <c r="C29" s="12" t="s">
        <v>5</v>
      </c>
      <c r="D29" s="6" t="s">
        <v>141</v>
      </c>
      <c r="E29" s="14">
        <v>4832166.0999999996</v>
      </c>
      <c r="F29" s="6" t="s">
        <v>131</v>
      </c>
      <c r="G29" s="7" t="s">
        <v>47</v>
      </c>
      <c r="H29" s="7">
        <v>1</v>
      </c>
      <c r="I29" s="8">
        <v>4832166.0999999996</v>
      </c>
      <c r="J29" s="13">
        <f>I29*H29</f>
        <v>4832166.0999999996</v>
      </c>
      <c r="K29" s="6" t="s">
        <v>55</v>
      </c>
      <c r="L29" s="6" t="s">
        <v>58</v>
      </c>
      <c r="M29" s="9" t="s">
        <v>142</v>
      </c>
      <c r="N29" s="5">
        <v>1</v>
      </c>
    </row>
    <row r="30" spans="1:14" ht="37.5" x14ac:dyDescent="0.3">
      <c r="A30" s="6">
        <f t="shared" si="2"/>
        <v>24</v>
      </c>
      <c r="B30" s="12" t="s">
        <v>143</v>
      </c>
      <c r="C30" s="12" t="s">
        <v>3</v>
      </c>
      <c r="D30" s="6" t="s">
        <v>46</v>
      </c>
      <c r="E30" s="14">
        <v>2548653.5299999998</v>
      </c>
      <c r="F30" s="6" t="s">
        <v>131</v>
      </c>
      <c r="G30" s="7" t="s">
        <v>47</v>
      </c>
      <c r="H30" s="7">
        <v>1</v>
      </c>
      <c r="I30" s="8">
        <f>E30</f>
        <v>2548653.5299999998</v>
      </c>
      <c r="J30" s="13">
        <f>H30*I30</f>
        <v>2548653.5299999998</v>
      </c>
      <c r="K30" s="6" t="s">
        <v>55</v>
      </c>
      <c r="L30" s="6" t="s">
        <v>56</v>
      </c>
      <c r="M30" s="9" t="s">
        <v>57</v>
      </c>
      <c r="N30" s="5">
        <v>1</v>
      </c>
    </row>
    <row r="31" spans="1:14" ht="37.5" x14ac:dyDescent="0.3">
      <c r="A31" s="6">
        <f t="shared" si="2"/>
        <v>25</v>
      </c>
      <c r="B31" s="12" t="s">
        <v>143</v>
      </c>
      <c r="C31" s="12" t="s">
        <v>3</v>
      </c>
      <c r="D31" s="6" t="s">
        <v>46</v>
      </c>
      <c r="E31" s="14">
        <v>2548653.5299999998</v>
      </c>
      <c r="F31" s="6" t="s">
        <v>131</v>
      </c>
      <c r="G31" s="7" t="s">
        <v>47</v>
      </c>
      <c r="H31" s="7">
        <v>1</v>
      </c>
      <c r="I31" s="8">
        <f>E31</f>
        <v>2548653.5299999998</v>
      </c>
      <c r="J31" s="13">
        <f>H31*I31</f>
        <v>2548653.5299999998</v>
      </c>
      <c r="K31" s="6" t="s">
        <v>55</v>
      </c>
      <c r="L31" s="6" t="s">
        <v>56</v>
      </c>
      <c r="M31" s="9" t="s">
        <v>57</v>
      </c>
      <c r="N31" s="5">
        <v>1</v>
      </c>
    </row>
    <row r="32" spans="1:14" x14ac:dyDescent="0.3">
      <c r="A32" s="29" t="s">
        <v>61</v>
      </c>
      <c r="B32" s="29"/>
      <c r="C32" s="29"/>
      <c r="D32" s="29"/>
      <c r="E32" s="29"/>
      <c r="F32" s="29"/>
      <c r="G32" s="29"/>
      <c r="H32" s="29"/>
      <c r="I32" s="29"/>
      <c r="J32" s="10">
        <f>SUM(J6:J31)</f>
        <v>56138769.109999999</v>
      </c>
      <c r="K32" s="17" t="s">
        <v>2</v>
      </c>
      <c r="L32" s="10" t="s">
        <v>2</v>
      </c>
      <c r="M32" s="17" t="s">
        <v>2</v>
      </c>
      <c r="N32" s="17" t="s">
        <v>2</v>
      </c>
    </row>
    <row r="33" spans="1:14" x14ac:dyDescent="0.3">
      <c r="A33" s="29" t="s">
        <v>207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3">
      <c r="A34" s="25" t="s">
        <v>202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spans="1:14" ht="37.5" x14ac:dyDescent="0.3">
      <c r="A35" s="6">
        <v>1</v>
      </c>
      <c r="B35" s="12" t="s">
        <v>45</v>
      </c>
      <c r="C35" s="12" t="s">
        <v>8</v>
      </c>
      <c r="D35" s="6" t="s">
        <v>62</v>
      </c>
      <c r="E35" s="14">
        <v>68716920</v>
      </c>
      <c r="F35" s="6" t="s">
        <v>132</v>
      </c>
      <c r="G35" s="7" t="s">
        <v>50</v>
      </c>
      <c r="H35" s="7">
        <v>1</v>
      </c>
      <c r="I35" s="8">
        <f>+J35/H35</f>
        <v>68716920</v>
      </c>
      <c r="J35" s="13">
        <f t="shared" ref="J35:J52" si="5">+E35</f>
        <v>68716920</v>
      </c>
      <c r="K35" s="6" t="s">
        <v>55</v>
      </c>
      <c r="L35" s="6" t="s">
        <v>56</v>
      </c>
      <c r="M35" s="9" t="s">
        <v>75</v>
      </c>
      <c r="N35" s="5">
        <v>1</v>
      </c>
    </row>
    <row r="36" spans="1:14" ht="37.5" x14ac:dyDescent="0.3">
      <c r="A36" s="6">
        <f>+A35+1</f>
        <v>2</v>
      </c>
      <c r="B36" s="12" t="s">
        <v>45</v>
      </c>
      <c r="C36" s="12" t="s">
        <v>15</v>
      </c>
      <c r="D36" s="6" t="s">
        <v>63</v>
      </c>
      <c r="E36" s="14">
        <v>36879935.560000002</v>
      </c>
      <c r="F36" s="6" t="s">
        <v>132</v>
      </c>
      <c r="G36" s="7" t="s">
        <v>47</v>
      </c>
      <c r="H36" s="7">
        <v>2</v>
      </c>
      <c r="I36" s="8">
        <f t="shared" ref="I36:I96" si="6">+J36/H36</f>
        <v>18439967.780000001</v>
      </c>
      <c r="J36" s="13">
        <f t="shared" si="5"/>
        <v>36879935.560000002</v>
      </c>
      <c r="K36" s="6" t="s">
        <v>55</v>
      </c>
      <c r="L36" s="6" t="s">
        <v>56</v>
      </c>
      <c r="M36" s="9" t="s">
        <v>57</v>
      </c>
      <c r="N36" s="5">
        <v>1</v>
      </c>
    </row>
    <row r="37" spans="1:14" ht="37.5" x14ac:dyDescent="0.3">
      <c r="A37" s="6">
        <f t="shared" ref="A37:A100" si="7">+A36+1</f>
        <v>3</v>
      </c>
      <c r="B37" s="12" t="s">
        <v>45</v>
      </c>
      <c r="C37" s="12" t="s">
        <v>15</v>
      </c>
      <c r="D37" s="6" t="s">
        <v>63</v>
      </c>
      <c r="E37" s="14">
        <v>137454775.5</v>
      </c>
      <c r="F37" s="6" t="s">
        <v>132</v>
      </c>
      <c r="G37" s="7" t="s">
        <v>47</v>
      </c>
      <c r="H37" s="7">
        <v>3</v>
      </c>
      <c r="I37" s="8">
        <f t="shared" si="6"/>
        <v>45818258.5</v>
      </c>
      <c r="J37" s="13">
        <f t="shared" si="5"/>
        <v>137454775.5</v>
      </c>
      <c r="K37" s="6" t="s">
        <v>55</v>
      </c>
      <c r="L37" s="6" t="s">
        <v>56</v>
      </c>
      <c r="M37" s="9" t="s">
        <v>57</v>
      </c>
      <c r="N37" s="5">
        <v>1</v>
      </c>
    </row>
    <row r="38" spans="1:14" ht="37.5" x14ac:dyDescent="0.3">
      <c r="A38" s="6">
        <f t="shared" si="7"/>
        <v>4</v>
      </c>
      <c r="B38" s="12" t="s">
        <v>45</v>
      </c>
      <c r="C38" s="12" t="s">
        <v>15</v>
      </c>
      <c r="D38" s="6" t="s">
        <v>63</v>
      </c>
      <c r="E38" s="14">
        <v>24492984.510000002</v>
      </c>
      <c r="F38" s="6" t="s">
        <v>131</v>
      </c>
      <c r="G38" s="7" t="s">
        <v>47</v>
      </c>
      <c r="H38" s="7">
        <v>1</v>
      </c>
      <c r="I38" s="8">
        <f t="shared" si="6"/>
        <v>24492984.510000002</v>
      </c>
      <c r="J38" s="13">
        <f>+E38</f>
        <v>24492984.510000002</v>
      </c>
      <c r="K38" s="6" t="s">
        <v>55</v>
      </c>
      <c r="L38" s="6" t="s">
        <v>56</v>
      </c>
      <c r="M38" s="9" t="s">
        <v>57</v>
      </c>
      <c r="N38" s="5">
        <v>1</v>
      </c>
    </row>
    <row r="39" spans="1:14" ht="45" customHeight="1" x14ac:dyDescent="0.3">
      <c r="A39" s="6">
        <f t="shared" si="7"/>
        <v>5</v>
      </c>
      <c r="B39" s="12" t="s">
        <v>45</v>
      </c>
      <c r="C39" s="12" t="s">
        <v>9</v>
      </c>
      <c r="D39" s="6" t="s">
        <v>64</v>
      </c>
      <c r="E39" s="14">
        <v>906850</v>
      </c>
      <c r="F39" s="6" t="s">
        <v>132</v>
      </c>
      <c r="G39" s="7" t="s">
        <v>70</v>
      </c>
      <c r="H39" s="7">
        <v>1</v>
      </c>
      <c r="I39" s="8">
        <f t="shared" si="6"/>
        <v>906850</v>
      </c>
      <c r="J39" s="13">
        <f t="shared" si="5"/>
        <v>906850</v>
      </c>
      <c r="K39" s="6" t="s">
        <v>55</v>
      </c>
      <c r="L39" s="6" t="s">
        <v>56</v>
      </c>
      <c r="M39" s="9" t="s">
        <v>76</v>
      </c>
      <c r="N39" s="5">
        <v>1</v>
      </c>
    </row>
    <row r="40" spans="1:14" ht="155.25" customHeight="1" x14ac:dyDescent="0.3">
      <c r="A40" s="6">
        <f t="shared" si="7"/>
        <v>6</v>
      </c>
      <c r="B40" s="12" t="s">
        <v>45</v>
      </c>
      <c r="C40" s="12" t="s">
        <v>7</v>
      </c>
      <c r="D40" s="6" t="s">
        <v>65</v>
      </c>
      <c r="E40" s="14">
        <v>14410000</v>
      </c>
      <c r="F40" s="6" t="s">
        <v>132</v>
      </c>
      <c r="G40" s="7" t="s">
        <v>70</v>
      </c>
      <c r="H40" s="7">
        <v>1</v>
      </c>
      <c r="I40" s="8">
        <f t="shared" si="6"/>
        <v>14410000</v>
      </c>
      <c r="J40" s="13">
        <f t="shared" si="5"/>
        <v>14410000</v>
      </c>
      <c r="K40" s="6" t="s">
        <v>55</v>
      </c>
      <c r="L40" s="6" t="s">
        <v>56</v>
      </c>
      <c r="M40" s="9" t="s">
        <v>77</v>
      </c>
      <c r="N40" s="5">
        <v>1</v>
      </c>
    </row>
    <row r="41" spans="1:14" ht="37.5" x14ac:dyDescent="0.3">
      <c r="A41" s="6">
        <f t="shared" si="7"/>
        <v>7</v>
      </c>
      <c r="B41" s="12" t="s">
        <v>45</v>
      </c>
      <c r="C41" s="12" t="s">
        <v>9</v>
      </c>
      <c r="D41" s="6" t="s">
        <v>64</v>
      </c>
      <c r="E41" s="14">
        <v>690910</v>
      </c>
      <c r="F41" s="6" t="s">
        <v>132</v>
      </c>
      <c r="G41" s="7" t="s">
        <v>70</v>
      </c>
      <c r="H41" s="7">
        <v>1</v>
      </c>
      <c r="I41" s="8">
        <f t="shared" si="6"/>
        <v>690910</v>
      </c>
      <c r="J41" s="13">
        <f t="shared" si="5"/>
        <v>690910</v>
      </c>
      <c r="K41" s="6" t="s">
        <v>55</v>
      </c>
      <c r="L41" s="6" t="s">
        <v>56</v>
      </c>
      <c r="M41" s="9" t="s">
        <v>78</v>
      </c>
      <c r="N41" s="5">
        <v>1</v>
      </c>
    </row>
    <row r="42" spans="1:14" ht="37.5" x14ac:dyDescent="0.3">
      <c r="A42" s="6">
        <f t="shared" si="7"/>
        <v>8</v>
      </c>
      <c r="B42" s="12" t="s">
        <v>45</v>
      </c>
      <c r="C42" s="12" t="s">
        <v>7</v>
      </c>
      <c r="D42" s="6" t="s">
        <v>66</v>
      </c>
      <c r="E42" s="14">
        <v>6465402</v>
      </c>
      <c r="F42" s="6" t="s">
        <v>132</v>
      </c>
      <c r="G42" s="7" t="s">
        <v>70</v>
      </c>
      <c r="H42" s="7">
        <v>1</v>
      </c>
      <c r="I42" s="8">
        <f t="shared" si="6"/>
        <v>6465402</v>
      </c>
      <c r="J42" s="13">
        <f t="shared" si="5"/>
        <v>6465402</v>
      </c>
      <c r="K42" s="6" t="s">
        <v>55</v>
      </c>
      <c r="L42" s="6" t="s">
        <v>56</v>
      </c>
      <c r="M42" s="9" t="s">
        <v>79</v>
      </c>
      <c r="N42" s="5">
        <v>0.3</v>
      </c>
    </row>
    <row r="43" spans="1:14" ht="56.25" x14ac:dyDescent="0.3">
      <c r="A43" s="6">
        <f t="shared" si="7"/>
        <v>9</v>
      </c>
      <c r="B43" s="12" t="s">
        <v>45</v>
      </c>
      <c r="C43" s="12" t="s">
        <v>7</v>
      </c>
      <c r="D43" s="6" t="s">
        <v>67</v>
      </c>
      <c r="E43" s="14">
        <v>1010000</v>
      </c>
      <c r="F43" s="6" t="s">
        <v>132</v>
      </c>
      <c r="G43" s="7" t="s">
        <v>70</v>
      </c>
      <c r="H43" s="7">
        <v>1</v>
      </c>
      <c r="I43" s="8">
        <f t="shared" si="6"/>
        <v>1010000</v>
      </c>
      <c r="J43" s="13">
        <f t="shared" si="5"/>
        <v>1010000</v>
      </c>
      <c r="K43" s="6" t="s">
        <v>55</v>
      </c>
      <c r="L43" s="6" t="s">
        <v>56</v>
      </c>
      <c r="M43" s="9" t="s">
        <v>80</v>
      </c>
      <c r="N43" s="5">
        <v>1</v>
      </c>
    </row>
    <row r="44" spans="1:14" ht="37.5" x14ac:dyDescent="0.3">
      <c r="A44" s="6">
        <f t="shared" si="7"/>
        <v>10</v>
      </c>
      <c r="B44" s="12" t="s">
        <v>51</v>
      </c>
      <c r="C44" s="12" t="s">
        <v>3</v>
      </c>
      <c r="D44" s="6" t="s">
        <v>46</v>
      </c>
      <c r="E44" s="14">
        <v>1717015.81</v>
      </c>
      <c r="F44" s="6" t="s">
        <v>132</v>
      </c>
      <c r="G44" s="7" t="s">
        <v>47</v>
      </c>
      <c r="H44" s="7">
        <v>1</v>
      </c>
      <c r="I44" s="8">
        <f t="shared" si="6"/>
        <v>1717015.81</v>
      </c>
      <c r="J44" s="13">
        <f t="shared" si="5"/>
        <v>1717015.81</v>
      </c>
      <c r="K44" s="6" t="s">
        <v>55</v>
      </c>
      <c r="L44" s="6" t="s">
        <v>56</v>
      </c>
      <c r="M44" s="9" t="s">
        <v>57</v>
      </c>
      <c r="N44" s="5">
        <v>1</v>
      </c>
    </row>
    <row r="45" spans="1:14" ht="37.5" x14ac:dyDescent="0.3">
      <c r="A45" s="6">
        <f t="shared" si="7"/>
        <v>11</v>
      </c>
      <c r="B45" s="12" t="s">
        <v>51</v>
      </c>
      <c r="C45" s="12" t="s">
        <v>6</v>
      </c>
      <c r="D45" s="6" t="s">
        <v>68</v>
      </c>
      <c r="E45" s="14">
        <v>463541643.95999998</v>
      </c>
      <c r="F45" s="6" t="s">
        <v>132</v>
      </c>
      <c r="G45" s="7" t="s">
        <v>70</v>
      </c>
      <c r="H45" s="7">
        <v>1</v>
      </c>
      <c r="I45" s="8">
        <f t="shared" si="6"/>
        <v>463541643.95999998</v>
      </c>
      <c r="J45" s="13">
        <f t="shared" si="5"/>
        <v>463541643.95999998</v>
      </c>
      <c r="K45" s="6" t="s">
        <v>55</v>
      </c>
      <c r="L45" s="6" t="s">
        <v>56</v>
      </c>
      <c r="M45" s="9" t="s">
        <v>81</v>
      </c>
      <c r="N45" s="5">
        <v>0.3</v>
      </c>
    </row>
    <row r="46" spans="1:14" ht="37.5" x14ac:dyDescent="0.3">
      <c r="A46" s="6">
        <f t="shared" si="7"/>
        <v>12</v>
      </c>
      <c r="B46" s="12" t="s">
        <v>51</v>
      </c>
      <c r="C46" s="12" t="s">
        <v>9</v>
      </c>
      <c r="D46" s="6" t="s">
        <v>69</v>
      </c>
      <c r="E46" s="14">
        <v>900000</v>
      </c>
      <c r="F46" s="6" t="s">
        <v>132</v>
      </c>
      <c r="G46" s="7" t="s">
        <v>70</v>
      </c>
      <c r="H46" s="7">
        <v>1</v>
      </c>
      <c r="I46" s="8">
        <f t="shared" si="6"/>
        <v>900000</v>
      </c>
      <c r="J46" s="8">
        <f t="shared" si="5"/>
        <v>900000</v>
      </c>
      <c r="K46" s="6" t="s">
        <v>55</v>
      </c>
      <c r="L46" s="6" t="s">
        <v>56</v>
      </c>
      <c r="M46" s="9" t="s">
        <v>82</v>
      </c>
      <c r="N46" s="5">
        <v>1</v>
      </c>
    </row>
    <row r="47" spans="1:14" ht="93.75" x14ac:dyDescent="0.3">
      <c r="A47" s="6">
        <f t="shared" si="7"/>
        <v>13</v>
      </c>
      <c r="B47" s="12" t="s">
        <v>51</v>
      </c>
      <c r="C47" s="12" t="s">
        <v>7</v>
      </c>
      <c r="D47" s="6" t="s">
        <v>18</v>
      </c>
      <c r="E47" s="14">
        <v>5747450</v>
      </c>
      <c r="F47" s="6" t="s">
        <v>132</v>
      </c>
      <c r="G47" s="7" t="s">
        <v>71</v>
      </c>
      <c r="H47" s="7">
        <v>1</v>
      </c>
      <c r="I47" s="8">
        <f t="shared" si="6"/>
        <v>5747450</v>
      </c>
      <c r="J47" s="13">
        <f t="shared" si="5"/>
        <v>5747450</v>
      </c>
      <c r="K47" s="6" t="s">
        <v>55</v>
      </c>
      <c r="L47" s="6" t="s">
        <v>56</v>
      </c>
      <c r="M47" s="9" t="s">
        <v>79</v>
      </c>
      <c r="N47" s="5">
        <v>1</v>
      </c>
    </row>
    <row r="48" spans="1:14" ht="37.5" x14ac:dyDescent="0.3">
      <c r="A48" s="6">
        <f t="shared" si="7"/>
        <v>14</v>
      </c>
      <c r="B48" s="12" t="s">
        <v>51</v>
      </c>
      <c r="C48" s="12" t="s">
        <v>7</v>
      </c>
      <c r="D48" s="6" t="s">
        <v>19</v>
      </c>
      <c r="E48" s="14">
        <v>770000</v>
      </c>
      <c r="F48" s="6" t="s">
        <v>131</v>
      </c>
      <c r="G48" s="7" t="s">
        <v>70</v>
      </c>
      <c r="H48" s="7">
        <v>1</v>
      </c>
      <c r="I48" s="8">
        <f t="shared" si="6"/>
        <v>770000</v>
      </c>
      <c r="J48" s="13">
        <f t="shared" si="5"/>
        <v>770000</v>
      </c>
      <c r="K48" s="6" t="s">
        <v>55</v>
      </c>
      <c r="L48" s="6" t="s">
        <v>56</v>
      </c>
      <c r="M48" s="9" t="s">
        <v>76</v>
      </c>
      <c r="N48" s="5">
        <v>1</v>
      </c>
    </row>
    <row r="49" spans="1:14" ht="37.5" x14ac:dyDescent="0.3">
      <c r="A49" s="6">
        <f t="shared" si="7"/>
        <v>15</v>
      </c>
      <c r="B49" s="12" t="s">
        <v>51</v>
      </c>
      <c r="C49" s="12" t="s">
        <v>7</v>
      </c>
      <c r="D49" s="6" t="s">
        <v>66</v>
      </c>
      <c r="E49" s="14">
        <v>718378</v>
      </c>
      <c r="F49" s="6" t="s">
        <v>132</v>
      </c>
      <c r="G49" s="7" t="s">
        <v>70</v>
      </c>
      <c r="H49" s="7">
        <v>1</v>
      </c>
      <c r="I49" s="8">
        <f t="shared" si="6"/>
        <v>718378</v>
      </c>
      <c r="J49" s="13">
        <f t="shared" si="5"/>
        <v>718378</v>
      </c>
      <c r="K49" s="6" t="s">
        <v>55</v>
      </c>
      <c r="L49" s="6" t="s">
        <v>56</v>
      </c>
      <c r="M49" s="9" t="s">
        <v>79</v>
      </c>
      <c r="N49" s="5">
        <v>0.1</v>
      </c>
    </row>
    <row r="50" spans="1:14" ht="37.5" x14ac:dyDescent="0.3">
      <c r="A50" s="6">
        <f t="shared" si="7"/>
        <v>16</v>
      </c>
      <c r="B50" s="12" t="s">
        <v>51</v>
      </c>
      <c r="C50" s="12" t="s">
        <v>7</v>
      </c>
      <c r="D50" s="6" t="s">
        <v>65</v>
      </c>
      <c r="E50" s="14">
        <v>14410000</v>
      </c>
      <c r="F50" s="6" t="s">
        <v>132</v>
      </c>
      <c r="G50" s="7" t="s">
        <v>70</v>
      </c>
      <c r="H50" s="7">
        <v>1</v>
      </c>
      <c r="I50" s="8">
        <f t="shared" si="6"/>
        <v>14410000</v>
      </c>
      <c r="J50" s="13">
        <f t="shared" si="5"/>
        <v>14410000</v>
      </c>
      <c r="K50" s="6" t="s">
        <v>55</v>
      </c>
      <c r="L50" s="6" t="s">
        <v>56</v>
      </c>
      <c r="M50" s="9" t="s">
        <v>77</v>
      </c>
      <c r="N50" s="5">
        <v>1</v>
      </c>
    </row>
    <row r="51" spans="1:14" ht="37.5" x14ac:dyDescent="0.3">
      <c r="A51" s="6">
        <f t="shared" si="7"/>
        <v>17</v>
      </c>
      <c r="B51" s="12" t="s">
        <v>51</v>
      </c>
      <c r="C51" s="12" t="s">
        <v>9</v>
      </c>
      <c r="D51" s="6" t="s">
        <v>69</v>
      </c>
      <c r="E51" s="14">
        <v>690910</v>
      </c>
      <c r="F51" s="6" t="s">
        <v>132</v>
      </c>
      <c r="G51" s="7" t="s">
        <v>70</v>
      </c>
      <c r="H51" s="7">
        <v>1</v>
      </c>
      <c r="I51" s="8">
        <f t="shared" si="6"/>
        <v>690910</v>
      </c>
      <c r="J51" s="13">
        <f t="shared" si="5"/>
        <v>690910</v>
      </c>
      <c r="K51" s="6" t="s">
        <v>55</v>
      </c>
      <c r="L51" s="6" t="s">
        <v>56</v>
      </c>
      <c r="M51" s="9" t="s">
        <v>78</v>
      </c>
      <c r="N51" s="5">
        <v>1</v>
      </c>
    </row>
    <row r="52" spans="1:14" ht="112.7" customHeight="1" x14ac:dyDescent="0.3">
      <c r="A52" s="6">
        <f t="shared" si="7"/>
        <v>18</v>
      </c>
      <c r="B52" s="12" t="s">
        <v>51</v>
      </c>
      <c r="C52" s="12" t="s">
        <v>9</v>
      </c>
      <c r="D52" s="6" t="s">
        <v>64</v>
      </c>
      <c r="E52" s="14">
        <v>906850</v>
      </c>
      <c r="F52" s="6" t="s">
        <v>132</v>
      </c>
      <c r="G52" s="7" t="s">
        <v>70</v>
      </c>
      <c r="H52" s="7">
        <v>1</v>
      </c>
      <c r="I52" s="8">
        <f t="shared" si="6"/>
        <v>906850</v>
      </c>
      <c r="J52" s="13">
        <f t="shared" si="5"/>
        <v>906850</v>
      </c>
      <c r="K52" s="6" t="s">
        <v>55</v>
      </c>
      <c r="L52" s="6" t="s">
        <v>56</v>
      </c>
      <c r="M52" s="9" t="s">
        <v>76</v>
      </c>
      <c r="N52" s="5">
        <v>1</v>
      </c>
    </row>
    <row r="53" spans="1:14" ht="93.75" x14ac:dyDescent="0.3">
      <c r="A53" s="6">
        <f t="shared" si="7"/>
        <v>19</v>
      </c>
      <c r="B53" s="12" t="s">
        <v>51</v>
      </c>
      <c r="C53" s="12" t="s">
        <v>13</v>
      </c>
      <c r="D53" s="6" t="s">
        <v>94</v>
      </c>
      <c r="E53" s="14">
        <f>+J53*3.33333333333333</f>
        <v>29196599.99999997</v>
      </c>
      <c r="F53" s="6" t="s">
        <v>132</v>
      </c>
      <c r="G53" s="7" t="s">
        <v>50</v>
      </c>
      <c r="H53" s="7">
        <v>43</v>
      </c>
      <c r="I53" s="8">
        <f>+E53/H53</f>
        <v>678990.69767441787</v>
      </c>
      <c r="J53" s="14">
        <v>8758980</v>
      </c>
      <c r="K53" s="6" t="s">
        <v>55</v>
      </c>
      <c r="L53" s="6" t="s">
        <v>56</v>
      </c>
      <c r="M53" s="9" t="s">
        <v>83</v>
      </c>
      <c r="N53" s="5">
        <v>0.3</v>
      </c>
    </row>
    <row r="54" spans="1:14" ht="37.5" x14ac:dyDescent="0.3">
      <c r="A54" s="6">
        <f t="shared" si="7"/>
        <v>20</v>
      </c>
      <c r="B54" s="12" t="s">
        <v>51</v>
      </c>
      <c r="C54" s="12" t="s">
        <v>7</v>
      </c>
      <c r="D54" s="6" t="s">
        <v>65</v>
      </c>
      <c r="E54" s="14">
        <v>1010000</v>
      </c>
      <c r="F54" s="6" t="s">
        <v>132</v>
      </c>
      <c r="G54" s="7" t="s">
        <v>70</v>
      </c>
      <c r="H54" s="7">
        <v>1</v>
      </c>
      <c r="I54" s="8">
        <f t="shared" si="6"/>
        <v>1010000</v>
      </c>
      <c r="J54" s="13">
        <f t="shared" ref="J54:J106" si="8">+E54</f>
        <v>1010000</v>
      </c>
      <c r="K54" s="6" t="s">
        <v>55</v>
      </c>
      <c r="L54" s="6" t="s">
        <v>56</v>
      </c>
      <c r="M54" s="9" t="s">
        <v>76</v>
      </c>
      <c r="N54" s="5">
        <v>1</v>
      </c>
    </row>
    <row r="55" spans="1:14" ht="37.5" x14ac:dyDescent="0.3">
      <c r="A55" s="6">
        <f t="shared" si="7"/>
        <v>21</v>
      </c>
      <c r="B55" s="12" t="s">
        <v>51</v>
      </c>
      <c r="C55" s="12" t="s">
        <v>7</v>
      </c>
      <c r="D55" s="6" t="s">
        <v>66</v>
      </c>
      <c r="E55" s="14">
        <v>2155134</v>
      </c>
      <c r="F55" s="6" t="s">
        <v>132</v>
      </c>
      <c r="G55" s="7" t="s">
        <v>70</v>
      </c>
      <c r="H55" s="7">
        <v>1</v>
      </c>
      <c r="I55" s="8">
        <f t="shared" si="6"/>
        <v>2155134</v>
      </c>
      <c r="J55" s="13">
        <f t="shared" si="8"/>
        <v>2155134</v>
      </c>
      <c r="K55" s="6" t="s">
        <v>55</v>
      </c>
      <c r="L55" s="6" t="s">
        <v>56</v>
      </c>
      <c r="M55" s="9" t="s">
        <v>79</v>
      </c>
      <c r="N55" s="5">
        <v>0.3</v>
      </c>
    </row>
    <row r="56" spans="1:14" ht="137.25" customHeight="1" x14ac:dyDescent="0.3">
      <c r="A56" s="6">
        <f t="shared" si="7"/>
        <v>22</v>
      </c>
      <c r="B56" s="12" t="s">
        <v>51</v>
      </c>
      <c r="C56" s="12" t="s">
        <v>8</v>
      </c>
      <c r="D56" s="6" t="s">
        <v>95</v>
      </c>
      <c r="E56" s="14">
        <v>2142000</v>
      </c>
      <c r="F56" s="6" t="s">
        <v>132</v>
      </c>
      <c r="G56" s="7" t="s">
        <v>72</v>
      </c>
      <c r="H56" s="7">
        <v>0.3</v>
      </c>
      <c r="I56" s="8">
        <f t="shared" si="6"/>
        <v>7140000</v>
      </c>
      <c r="J56" s="13">
        <f t="shared" si="8"/>
        <v>2142000</v>
      </c>
      <c r="K56" s="6" t="s">
        <v>55</v>
      </c>
      <c r="L56" s="6" t="s">
        <v>56</v>
      </c>
      <c r="M56" s="9" t="s">
        <v>84</v>
      </c>
      <c r="N56" s="5">
        <v>0.3</v>
      </c>
    </row>
    <row r="57" spans="1:14" ht="93.75" x14ac:dyDescent="0.3">
      <c r="A57" s="6">
        <f t="shared" si="7"/>
        <v>23</v>
      </c>
      <c r="B57" s="12" t="s">
        <v>51</v>
      </c>
      <c r="C57" s="12" t="s">
        <v>13</v>
      </c>
      <c r="D57" s="6" t="s">
        <v>94</v>
      </c>
      <c r="E57" s="14">
        <f>+J57*1.42857142857143</f>
        <v>29196600.000000026</v>
      </c>
      <c r="F57" s="6" t="s">
        <v>132</v>
      </c>
      <c r="G57" s="7" t="s">
        <v>50</v>
      </c>
      <c r="H57" s="7">
        <v>43</v>
      </c>
      <c r="I57" s="8">
        <f>+E57/H57</f>
        <v>678990.69767441927</v>
      </c>
      <c r="J57" s="13">
        <v>20437620</v>
      </c>
      <c r="K57" s="6" t="s">
        <v>55</v>
      </c>
      <c r="L57" s="6" t="s">
        <v>56</v>
      </c>
      <c r="M57" s="9" t="s">
        <v>83</v>
      </c>
      <c r="N57" s="5">
        <v>0.7</v>
      </c>
    </row>
    <row r="58" spans="1:14" ht="37.5" x14ac:dyDescent="0.3">
      <c r="A58" s="6">
        <f t="shared" si="7"/>
        <v>24</v>
      </c>
      <c r="B58" s="12" t="s">
        <v>51</v>
      </c>
      <c r="C58" s="12" t="s">
        <v>8</v>
      </c>
      <c r="D58" s="6" t="s">
        <v>95</v>
      </c>
      <c r="E58" s="14">
        <f>+J58*3.33333333333333</f>
        <v>3879999.9999999958</v>
      </c>
      <c r="F58" s="6" t="s">
        <v>132</v>
      </c>
      <c r="G58" s="7" t="s">
        <v>50</v>
      </c>
      <c r="H58" s="7">
        <v>4</v>
      </c>
      <c r="I58" s="8">
        <f>+E58/H58</f>
        <v>969999.99999999895</v>
      </c>
      <c r="J58" s="13">
        <v>1164000</v>
      </c>
      <c r="K58" s="6" t="s">
        <v>55</v>
      </c>
      <c r="L58" s="6" t="s">
        <v>56</v>
      </c>
      <c r="M58" s="9" t="s">
        <v>85</v>
      </c>
      <c r="N58" s="5">
        <v>0.3</v>
      </c>
    </row>
    <row r="59" spans="1:14" ht="37.5" x14ac:dyDescent="0.3">
      <c r="A59" s="6">
        <f t="shared" si="7"/>
        <v>25</v>
      </c>
      <c r="B59" s="12" t="s">
        <v>51</v>
      </c>
      <c r="C59" s="12" t="s">
        <v>6</v>
      </c>
      <c r="D59" s="6" t="s">
        <v>96</v>
      </c>
      <c r="E59" s="14">
        <v>3784000</v>
      </c>
      <c r="F59" s="6" t="s">
        <v>132</v>
      </c>
      <c r="G59" s="7" t="s">
        <v>50</v>
      </c>
      <c r="H59" s="7">
        <v>10</v>
      </c>
      <c r="I59" s="8">
        <f t="shared" si="6"/>
        <v>378400</v>
      </c>
      <c r="J59" s="13">
        <f t="shared" si="8"/>
        <v>3784000</v>
      </c>
      <c r="K59" s="6" t="s">
        <v>55</v>
      </c>
      <c r="L59" s="6" t="s">
        <v>58</v>
      </c>
      <c r="M59" s="9" t="s">
        <v>20</v>
      </c>
      <c r="N59" s="5">
        <v>1</v>
      </c>
    </row>
    <row r="60" spans="1:14" ht="37.5" x14ac:dyDescent="0.3">
      <c r="A60" s="6">
        <f t="shared" si="7"/>
        <v>26</v>
      </c>
      <c r="B60" s="12" t="s">
        <v>51</v>
      </c>
      <c r="C60" s="12" t="s">
        <v>6</v>
      </c>
      <c r="D60" s="6" t="s">
        <v>96</v>
      </c>
      <c r="E60" s="14">
        <v>7491100</v>
      </c>
      <c r="F60" s="6" t="s">
        <v>132</v>
      </c>
      <c r="G60" s="7" t="s">
        <v>50</v>
      </c>
      <c r="H60" s="7">
        <v>100</v>
      </c>
      <c r="I60" s="8">
        <f t="shared" si="6"/>
        <v>74911</v>
      </c>
      <c r="J60" s="13">
        <f t="shared" si="8"/>
        <v>7491100</v>
      </c>
      <c r="K60" s="6" t="s">
        <v>55</v>
      </c>
      <c r="L60" s="6" t="s">
        <v>58</v>
      </c>
      <c r="M60" s="9" t="s">
        <v>20</v>
      </c>
      <c r="N60" s="5">
        <v>1</v>
      </c>
    </row>
    <row r="61" spans="1:14" ht="37.5" x14ac:dyDescent="0.3">
      <c r="A61" s="6">
        <f t="shared" si="7"/>
        <v>27</v>
      </c>
      <c r="B61" s="12" t="s">
        <v>51</v>
      </c>
      <c r="C61" s="12" t="s">
        <v>10</v>
      </c>
      <c r="D61" s="6" t="s">
        <v>97</v>
      </c>
      <c r="E61" s="14">
        <v>16104000</v>
      </c>
      <c r="F61" s="6" t="s">
        <v>132</v>
      </c>
      <c r="G61" s="7" t="s">
        <v>73</v>
      </c>
      <c r="H61" s="7">
        <v>1</v>
      </c>
      <c r="I61" s="8">
        <f t="shared" si="6"/>
        <v>16104000</v>
      </c>
      <c r="J61" s="13">
        <f t="shared" si="8"/>
        <v>16104000</v>
      </c>
      <c r="K61" s="6" t="s">
        <v>55</v>
      </c>
      <c r="L61" s="6" t="s">
        <v>56</v>
      </c>
      <c r="M61" s="9" t="s">
        <v>21</v>
      </c>
      <c r="N61" s="5">
        <v>0.88</v>
      </c>
    </row>
    <row r="62" spans="1:14" ht="56.25" x14ac:dyDescent="0.3">
      <c r="A62" s="6">
        <f t="shared" si="7"/>
        <v>28</v>
      </c>
      <c r="B62" s="12" t="s">
        <v>51</v>
      </c>
      <c r="C62" s="12" t="s">
        <v>8</v>
      </c>
      <c r="D62" s="6" t="s">
        <v>95</v>
      </c>
      <c r="E62" s="14">
        <f>+J62*1.42857142857143</f>
        <v>7140000.0000000065</v>
      </c>
      <c r="F62" s="6" t="s">
        <v>132</v>
      </c>
      <c r="G62" s="7" t="s">
        <v>50</v>
      </c>
      <c r="H62" s="7">
        <v>1</v>
      </c>
      <c r="I62" s="8">
        <f t="shared" si="6"/>
        <v>4998000</v>
      </c>
      <c r="J62" s="13">
        <v>4998000</v>
      </c>
      <c r="K62" s="6" t="s">
        <v>55</v>
      </c>
      <c r="L62" s="6" t="s">
        <v>56</v>
      </c>
      <c r="M62" s="9" t="s">
        <v>84</v>
      </c>
      <c r="N62" s="5">
        <v>0.7</v>
      </c>
    </row>
    <row r="63" spans="1:14" ht="37.5" x14ac:dyDescent="0.3">
      <c r="A63" s="6">
        <f t="shared" si="7"/>
        <v>29</v>
      </c>
      <c r="B63" s="12" t="s">
        <v>51</v>
      </c>
      <c r="C63" s="12" t="s">
        <v>16</v>
      </c>
      <c r="D63" s="6" t="s">
        <v>98</v>
      </c>
      <c r="E63" s="14">
        <v>1543360</v>
      </c>
      <c r="F63" s="6" t="s">
        <v>132</v>
      </c>
      <c r="G63" s="7" t="s">
        <v>201</v>
      </c>
      <c r="H63" s="7">
        <v>5</v>
      </c>
      <c r="I63" s="8">
        <f t="shared" si="6"/>
        <v>308672</v>
      </c>
      <c r="J63" s="13">
        <f t="shared" si="8"/>
        <v>1543360</v>
      </c>
      <c r="K63" s="6" t="s">
        <v>55</v>
      </c>
      <c r="L63" s="6" t="s">
        <v>58</v>
      </c>
      <c r="M63" s="9" t="s">
        <v>22</v>
      </c>
      <c r="N63" s="5">
        <v>1</v>
      </c>
    </row>
    <row r="64" spans="1:14" ht="37.5" x14ac:dyDescent="0.3">
      <c r="A64" s="6">
        <f t="shared" si="7"/>
        <v>30</v>
      </c>
      <c r="B64" s="12" t="s">
        <v>51</v>
      </c>
      <c r="C64" s="12" t="s">
        <v>9</v>
      </c>
      <c r="D64" s="6" t="s">
        <v>99</v>
      </c>
      <c r="E64" s="14">
        <v>21600</v>
      </c>
      <c r="F64" s="6" t="s">
        <v>132</v>
      </c>
      <c r="G64" s="7" t="s">
        <v>50</v>
      </c>
      <c r="H64" s="7">
        <v>1</v>
      </c>
      <c r="I64" s="8">
        <f t="shared" si="6"/>
        <v>21600</v>
      </c>
      <c r="J64" s="13">
        <f t="shared" si="8"/>
        <v>21600</v>
      </c>
      <c r="K64" s="6" t="s">
        <v>55</v>
      </c>
      <c r="L64" s="6" t="s">
        <v>56</v>
      </c>
      <c r="M64" s="9" t="s">
        <v>86</v>
      </c>
      <c r="N64" s="5">
        <v>1</v>
      </c>
    </row>
    <row r="65" spans="1:14" ht="37.5" x14ac:dyDescent="0.3">
      <c r="A65" s="6">
        <f t="shared" si="7"/>
        <v>31</v>
      </c>
      <c r="B65" s="12" t="s">
        <v>51</v>
      </c>
      <c r="C65" s="12" t="s">
        <v>8</v>
      </c>
      <c r="D65" s="6" t="s">
        <v>100</v>
      </c>
      <c r="E65" s="14">
        <v>270000</v>
      </c>
      <c r="F65" s="6" t="s">
        <v>132</v>
      </c>
      <c r="G65" s="7" t="s">
        <v>50</v>
      </c>
      <c r="H65" s="7">
        <v>1</v>
      </c>
      <c r="I65" s="8">
        <f t="shared" si="6"/>
        <v>270000</v>
      </c>
      <c r="J65" s="13">
        <f t="shared" si="8"/>
        <v>270000</v>
      </c>
      <c r="K65" s="6" t="s">
        <v>55</v>
      </c>
      <c r="L65" s="6" t="s">
        <v>56</v>
      </c>
      <c r="M65" s="9" t="s">
        <v>86</v>
      </c>
      <c r="N65" s="5">
        <v>1</v>
      </c>
    </row>
    <row r="66" spans="1:14" ht="37.5" x14ac:dyDescent="0.3">
      <c r="A66" s="6">
        <f t="shared" si="7"/>
        <v>32</v>
      </c>
      <c r="B66" s="12" t="s">
        <v>51</v>
      </c>
      <c r="C66" s="12" t="s">
        <v>8</v>
      </c>
      <c r="D66" s="6" t="s">
        <v>95</v>
      </c>
      <c r="E66" s="14">
        <f>+J66*1.42857142857143</f>
        <v>3880000.0000000037</v>
      </c>
      <c r="F66" s="6" t="s">
        <v>132</v>
      </c>
      <c r="G66" s="7" t="s">
        <v>50</v>
      </c>
      <c r="H66" s="7">
        <v>4</v>
      </c>
      <c r="I66" s="8">
        <f t="shared" si="6"/>
        <v>679000</v>
      </c>
      <c r="J66" s="13">
        <v>2716000</v>
      </c>
      <c r="K66" s="6" t="s">
        <v>55</v>
      </c>
      <c r="L66" s="6" t="s">
        <v>56</v>
      </c>
      <c r="M66" s="9" t="s">
        <v>85</v>
      </c>
      <c r="N66" s="5">
        <v>0.7</v>
      </c>
    </row>
    <row r="67" spans="1:14" ht="93.75" x14ac:dyDescent="0.3">
      <c r="A67" s="6">
        <f t="shared" si="7"/>
        <v>33</v>
      </c>
      <c r="B67" s="12" t="s">
        <v>51</v>
      </c>
      <c r="C67" s="12" t="s">
        <v>17</v>
      </c>
      <c r="D67" s="6" t="s">
        <v>101</v>
      </c>
      <c r="E67" s="14">
        <v>2400000</v>
      </c>
      <c r="F67" s="6" t="s">
        <v>132</v>
      </c>
      <c r="G67" s="7" t="s">
        <v>50</v>
      </c>
      <c r="H67" s="7">
        <v>1</v>
      </c>
      <c r="I67" s="8">
        <f t="shared" si="6"/>
        <v>2400000</v>
      </c>
      <c r="J67" s="13">
        <f t="shared" si="8"/>
        <v>2400000</v>
      </c>
      <c r="K67" s="6" t="s">
        <v>55</v>
      </c>
      <c r="L67" s="6" t="s">
        <v>58</v>
      </c>
      <c r="M67" s="9" t="s">
        <v>23</v>
      </c>
      <c r="N67" s="5">
        <v>1</v>
      </c>
    </row>
    <row r="68" spans="1:14" ht="37.5" x14ac:dyDescent="0.3">
      <c r="A68" s="6">
        <f t="shared" si="7"/>
        <v>34</v>
      </c>
      <c r="B68" s="12" t="s">
        <v>51</v>
      </c>
      <c r="C68" s="12" t="s">
        <v>9</v>
      </c>
      <c r="D68" s="6" t="s">
        <v>99</v>
      </c>
      <c r="E68" s="14">
        <v>30000</v>
      </c>
      <c r="F68" s="6" t="s">
        <v>132</v>
      </c>
      <c r="G68" s="7" t="s">
        <v>50</v>
      </c>
      <c r="H68" s="7">
        <v>1</v>
      </c>
      <c r="I68" s="8">
        <f t="shared" si="6"/>
        <v>30000</v>
      </c>
      <c r="J68" s="13">
        <f t="shared" si="8"/>
        <v>30000</v>
      </c>
      <c r="K68" s="6" t="s">
        <v>55</v>
      </c>
      <c r="L68" s="6" t="s">
        <v>56</v>
      </c>
      <c r="M68" s="9" t="s">
        <v>87</v>
      </c>
      <c r="N68" s="5">
        <v>1</v>
      </c>
    </row>
    <row r="69" spans="1:14" ht="37.5" x14ac:dyDescent="0.3">
      <c r="A69" s="6">
        <f t="shared" si="7"/>
        <v>35</v>
      </c>
      <c r="B69" s="12" t="s">
        <v>51</v>
      </c>
      <c r="C69" s="12" t="s">
        <v>6</v>
      </c>
      <c r="D69" s="6" t="s">
        <v>102</v>
      </c>
      <c r="E69" s="14">
        <v>6686100</v>
      </c>
      <c r="F69" s="6" t="s">
        <v>132</v>
      </c>
      <c r="G69" s="7" t="s">
        <v>50</v>
      </c>
      <c r="H69" s="7">
        <v>100</v>
      </c>
      <c r="I69" s="8">
        <f t="shared" si="6"/>
        <v>66861</v>
      </c>
      <c r="J69" s="13">
        <f t="shared" si="8"/>
        <v>6686100</v>
      </c>
      <c r="K69" s="6" t="s">
        <v>55</v>
      </c>
      <c r="L69" s="6" t="s">
        <v>58</v>
      </c>
      <c r="M69" s="9" t="s">
        <v>20</v>
      </c>
      <c r="N69" s="5">
        <v>1</v>
      </c>
    </row>
    <row r="70" spans="1:14" ht="37.5" x14ac:dyDescent="0.3">
      <c r="A70" s="6">
        <f t="shared" si="7"/>
        <v>36</v>
      </c>
      <c r="B70" s="12" t="s">
        <v>53</v>
      </c>
      <c r="C70" s="12" t="s">
        <v>3</v>
      </c>
      <c r="D70" s="6" t="s">
        <v>46</v>
      </c>
      <c r="E70" s="14">
        <v>1717015.81</v>
      </c>
      <c r="F70" s="6" t="s">
        <v>132</v>
      </c>
      <c r="G70" s="7" t="s">
        <v>47</v>
      </c>
      <c r="H70" s="7">
        <v>1</v>
      </c>
      <c r="I70" s="8">
        <f t="shared" si="6"/>
        <v>1717015.81</v>
      </c>
      <c r="J70" s="13">
        <f t="shared" si="8"/>
        <v>1717015.81</v>
      </c>
      <c r="K70" s="6" t="s">
        <v>55</v>
      </c>
      <c r="L70" s="6" t="s">
        <v>56</v>
      </c>
      <c r="M70" s="9" t="s">
        <v>57</v>
      </c>
      <c r="N70" s="5">
        <v>1</v>
      </c>
    </row>
    <row r="71" spans="1:14" ht="56.25" x14ac:dyDescent="0.3">
      <c r="A71" s="6">
        <f t="shared" si="7"/>
        <v>37</v>
      </c>
      <c r="B71" s="12" t="s">
        <v>53</v>
      </c>
      <c r="C71" s="12" t="s">
        <v>4</v>
      </c>
      <c r="D71" s="6" t="s">
        <v>103</v>
      </c>
      <c r="E71" s="14">
        <v>22115568</v>
      </c>
      <c r="F71" s="6" t="s">
        <v>132</v>
      </c>
      <c r="G71" s="7" t="s">
        <v>47</v>
      </c>
      <c r="H71" s="7">
        <v>24</v>
      </c>
      <c r="I71" s="8">
        <f t="shared" si="6"/>
        <v>921482</v>
      </c>
      <c r="J71" s="13">
        <f t="shared" si="8"/>
        <v>22115568</v>
      </c>
      <c r="K71" s="6" t="s">
        <v>55</v>
      </c>
      <c r="L71" s="6" t="s">
        <v>56</v>
      </c>
      <c r="M71" s="9" t="s">
        <v>24</v>
      </c>
      <c r="N71" s="5">
        <v>1</v>
      </c>
    </row>
    <row r="72" spans="1:14" ht="87.75" customHeight="1" x14ac:dyDescent="0.3">
      <c r="A72" s="6">
        <f t="shared" si="7"/>
        <v>38</v>
      </c>
      <c r="B72" s="12" t="s">
        <v>53</v>
      </c>
      <c r="C72" s="12" t="s">
        <v>15</v>
      </c>
      <c r="D72" s="6" t="s">
        <v>104</v>
      </c>
      <c r="E72" s="14">
        <v>12690618</v>
      </c>
      <c r="F72" s="6" t="s">
        <v>132</v>
      </c>
      <c r="G72" s="7" t="s">
        <v>47</v>
      </c>
      <c r="H72" s="7">
        <v>1</v>
      </c>
      <c r="I72" s="8">
        <f t="shared" si="6"/>
        <v>12690618</v>
      </c>
      <c r="J72" s="13">
        <f t="shared" si="8"/>
        <v>12690618</v>
      </c>
      <c r="K72" s="6" t="s">
        <v>55</v>
      </c>
      <c r="L72" s="6" t="s">
        <v>56</v>
      </c>
      <c r="M72" s="9" t="s">
        <v>24</v>
      </c>
      <c r="N72" s="5">
        <v>1</v>
      </c>
    </row>
    <row r="73" spans="1:14" ht="123.75" customHeight="1" x14ac:dyDescent="0.3">
      <c r="A73" s="6">
        <f t="shared" si="7"/>
        <v>39</v>
      </c>
      <c r="B73" s="12" t="s">
        <v>53</v>
      </c>
      <c r="C73" s="12" t="s">
        <v>6</v>
      </c>
      <c r="D73" s="6" t="s">
        <v>105</v>
      </c>
      <c r="E73" s="14">
        <f>+J73*3.33333333333333</f>
        <v>75542207.999999911</v>
      </c>
      <c r="F73" s="6" t="s">
        <v>132</v>
      </c>
      <c r="G73" s="7" t="s">
        <v>50</v>
      </c>
      <c r="H73" s="7">
        <v>2400</v>
      </c>
      <c r="I73" s="8">
        <f t="shared" si="6"/>
        <v>9442.7759999999998</v>
      </c>
      <c r="J73" s="13">
        <v>22662662.399999999</v>
      </c>
      <c r="K73" s="6" t="s">
        <v>55</v>
      </c>
      <c r="L73" s="6" t="s">
        <v>56</v>
      </c>
      <c r="M73" s="9" t="s">
        <v>88</v>
      </c>
      <c r="N73" s="5">
        <v>0.3</v>
      </c>
    </row>
    <row r="74" spans="1:14" ht="75" x14ac:dyDescent="0.3">
      <c r="A74" s="6">
        <f t="shared" si="7"/>
        <v>40</v>
      </c>
      <c r="B74" s="12" t="s">
        <v>53</v>
      </c>
      <c r="C74" s="12" t="s">
        <v>6</v>
      </c>
      <c r="D74" s="6" t="s">
        <v>106</v>
      </c>
      <c r="E74" s="14">
        <f>+J74*3.33333333333333</f>
        <v>579599.99999999942</v>
      </c>
      <c r="F74" s="6" t="s">
        <v>132</v>
      </c>
      <c r="G74" s="7" t="s">
        <v>47</v>
      </c>
      <c r="H74" s="7">
        <v>10</v>
      </c>
      <c r="I74" s="8">
        <f t="shared" si="6"/>
        <v>17388</v>
      </c>
      <c r="J74" s="13">
        <v>173880</v>
      </c>
      <c r="K74" s="6" t="s">
        <v>55</v>
      </c>
      <c r="L74" s="6" t="s">
        <v>56</v>
      </c>
      <c r="M74" s="9" t="s">
        <v>79</v>
      </c>
      <c r="N74" s="5">
        <v>0.3</v>
      </c>
    </row>
    <row r="75" spans="1:14" ht="37.5" x14ac:dyDescent="0.3">
      <c r="A75" s="6">
        <f t="shared" si="7"/>
        <v>41</v>
      </c>
      <c r="B75" s="12" t="s">
        <v>53</v>
      </c>
      <c r="C75" s="12" t="s">
        <v>5</v>
      </c>
      <c r="D75" s="6" t="s">
        <v>107</v>
      </c>
      <c r="E75" s="14">
        <v>8250000</v>
      </c>
      <c r="F75" s="6" t="s">
        <v>132</v>
      </c>
      <c r="G75" s="7" t="s">
        <v>50</v>
      </c>
      <c r="H75" s="7">
        <v>5000</v>
      </c>
      <c r="I75" s="8">
        <f t="shared" si="6"/>
        <v>1650</v>
      </c>
      <c r="J75" s="13">
        <f t="shared" si="8"/>
        <v>8250000</v>
      </c>
      <c r="K75" s="6" t="s">
        <v>55</v>
      </c>
      <c r="L75" s="6" t="s">
        <v>58</v>
      </c>
      <c r="M75" s="9" t="s">
        <v>89</v>
      </c>
      <c r="N75" s="5">
        <v>1</v>
      </c>
    </row>
    <row r="76" spans="1:14" ht="37.5" x14ac:dyDescent="0.3">
      <c r="A76" s="6">
        <f t="shared" si="7"/>
        <v>42</v>
      </c>
      <c r="B76" s="12" t="s">
        <v>53</v>
      </c>
      <c r="C76" s="12" t="s">
        <v>9</v>
      </c>
      <c r="D76" s="6" t="s">
        <v>69</v>
      </c>
      <c r="E76" s="14">
        <v>900000</v>
      </c>
      <c r="F76" s="6" t="s">
        <v>132</v>
      </c>
      <c r="G76" s="7" t="s">
        <v>70</v>
      </c>
      <c r="H76" s="7">
        <v>1</v>
      </c>
      <c r="I76" s="8">
        <f t="shared" si="6"/>
        <v>900000</v>
      </c>
      <c r="J76" s="13">
        <f t="shared" si="8"/>
        <v>900000</v>
      </c>
      <c r="K76" s="6" t="s">
        <v>55</v>
      </c>
      <c r="L76" s="6" t="s">
        <v>56</v>
      </c>
      <c r="M76" s="9" t="s">
        <v>82</v>
      </c>
      <c r="N76" s="5">
        <v>1</v>
      </c>
    </row>
    <row r="77" spans="1:14" ht="37.5" x14ac:dyDescent="0.3">
      <c r="A77" s="6">
        <f t="shared" si="7"/>
        <v>43</v>
      </c>
      <c r="B77" s="12" t="s">
        <v>53</v>
      </c>
      <c r="C77" s="12" t="s">
        <v>7</v>
      </c>
      <c r="D77" s="6" t="s">
        <v>25</v>
      </c>
      <c r="E77" s="14">
        <v>770000</v>
      </c>
      <c r="F77" s="6" t="s">
        <v>132</v>
      </c>
      <c r="G77" s="7" t="s">
        <v>70</v>
      </c>
      <c r="H77" s="7">
        <v>1</v>
      </c>
      <c r="I77" s="8">
        <f t="shared" si="6"/>
        <v>770000</v>
      </c>
      <c r="J77" s="13">
        <f t="shared" si="8"/>
        <v>770000</v>
      </c>
      <c r="K77" s="6" t="s">
        <v>55</v>
      </c>
      <c r="L77" s="6" t="s">
        <v>56</v>
      </c>
      <c r="M77" s="9" t="s">
        <v>76</v>
      </c>
      <c r="N77" s="5">
        <v>1</v>
      </c>
    </row>
    <row r="78" spans="1:14" ht="37.5" x14ac:dyDescent="0.3">
      <c r="A78" s="6">
        <f t="shared" si="7"/>
        <v>44</v>
      </c>
      <c r="B78" s="12" t="s">
        <v>53</v>
      </c>
      <c r="C78" s="12" t="s">
        <v>9</v>
      </c>
      <c r="D78" s="6" t="s">
        <v>64</v>
      </c>
      <c r="E78" s="14">
        <v>690910</v>
      </c>
      <c r="F78" s="6" t="s">
        <v>132</v>
      </c>
      <c r="G78" s="7" t="s">
        <v>70</v>
      </c>
      <c r="H78" s="7">
        <v>1</v>
      </c>
      <c r="I78" s="8">
        <f t="shared" si="6"/>
        <v>690910</v>
      </c>
      <c r="J78" s="13">
        <f t="shared" si="8"/>
        <v>690910</v>
      </c>
      <c r="K78" s="6" t="s">
        <v>55</v>
      </c>
      <c r="L78" s="6" t="s">
        <v>56</v>
      </c>
      <c r="M78" s="9" t="s">
        <v>78</v>
      </c>
      <c r="N78" s="5">
        <v>1</v>
      </c>
    </row>
    <row r="79" spans="1:14" ht="37.5" x14ac:dyDescent="0.3">
      <c r="A79" s="6">
        <f t="shared" si="7"/>
        <v>45</v>
      </c>
      <c r="B79" s="12" t="s">
        <v>53</v>
      </c>
      <c r="C79" s="12" t="s">
        <v>9</v>
      </c>
      <c r="D79" s="6" t="s">
        <v>64</v>
      </c>
      <c r="E79" s="14">
        <v>906850</v>
      </c>
      <c r="F79" s="6" t="s">
        <v>132</v>
      </c>
      <c r="G79" s="7" t="s">
        <v>70</v>
      </c>
      <c r="H79" s="7">
        <v>1</v>
      </c>
      <c r="I79" s="8">
        <f t="shared" si="6"/>
        <v>906850</v>
      </c>
      <c r="J79" s="13">
        <f t="shared" si="8"/>
        <v>906850</v>
      </c>
      <c r="K79" s="6" t="s">
        <v>55</v>
      </c>
      <c r="L79" s="6" t="s">
        <v>56</v>
      </c>
      <c r="M79" s="9" t="s">
        <v>80</v>
      </c>
      <c r="N79" s="5">
        <v>1</v>
      </c>
    </row>
    <row r="80" spans="1:14" ht="63.75" customHeight="1" x14ac:dyDescent="0.3">
      <c r="A80" s="6">
        <f t="shared" si="7"/>
        <v>46</v>
      </c>
      <c r="B80" s="12" t="s">
        <v>53</v>
      </c>
      <c r="C80" s="12" t="s">
        <v>7</v>
      </c>
      <c r="D80" s="6" t="s">
        <v>65</v>
      </c>
      <c r="E80" s="14">
        <v>14410000</v>
      </c>
      <c r="F80" s="6" t="s">
        <v>132</v>
      </c>
      <c r="G80" s="7" t="s">
        <v>70</v>
      </c>
      <c r="H80" s="7">
        <v>1</v>
      </c>
      <c r="I80" s="8">
        <f t="shared" si="6"/>
        <v>14410000</v>
      </c>
      <c r="J80" s="13">
        <f t="shared" si="8"/>
        <v>14410000</v>
      </c>
      <c r="K80" s="6" t="s">
        <v>55</v>
      </c>
      <c r="L80" s="6" t="s">
        <v>56</v>
      </c>
      <c r="M80" s="9" t="s">
        <v>77</v>
      </c>
      <c r="N80" s="5">
        <v>1</v>
      </c>
    </row>
    <row r="81" spans="1:14" ht="71.25" customHeight="1" x14ac:dyDescent="0.3">
      <c r="A81" s="6">
        <f t="shared" si="7"/>
        <v>47</v>
      </c>
      <c r="B81" s="12" t="s">
        <v>53</v>
      </c>
      <c r="C81" s="12" t="s">
        <v>7</v>
      </c>
      <c r="D81" s="6" t="s">
        <v>65</v>
      </c>
      <c r="E81" s="14">
        <v>1010000</v>
      </c>
      <c r="F81" s="6" t="s">
        <v>132</v>
      </c>
      <c r="G81" s="7" t="s">
        <v>70</v>
      </c>
      <c r="H81" s="7">
        <v>1</v>
      </c>
      <c r="I81" s="8">
        <f t="shared" si="6"/>
        <v>1010000</v>
      </c>
      <c r="J81" s="13">
        <f t="shared" si="8"/>
        <v>1010000</v>
      </c>
      <c r="K81" s="6" t="s">
        <v>55</v>
      </c>
      <c r="L81" s="6" t="s">
        <v>56</v>
      </c>
      <c r="M81" s="9" t="s">
        <v>76</v>
      </c>
      <c r="N81" s="5">
        <v>1</v>
      </c>
    </row>
    <row r="82" spans="1:14" ht="37.5" x14ac:dyDescent="0.3">
      <c r="A82" s="6">
        <f t="shared" si="7"/>
        <v>48</v>
      </c>
      <c r="B82" s="12" t="s">
        <v>53</v>
      </c>
      <c r="C82" s="12" t="s">
        <v>7</v>
      </c>
      <c r="D82" s="6" t="s">
        <v>66</v>
      </c>
      <c r="E82" s="14">
        <v>5028646</v>
      </c>
      <c r="F82" s="6" t="s">
        <v>132</v>
      </c>
      <c r="G82" s="7" t="s">
        <v>70</v>
      </c>
      <c r="H82" s="7">
        <v>1</v>
      </c>
      <c r="I82" s="8">
        <f t="shared" si="6"/>
        <v>5028646</v>
      </c>
      <c r="J82" s="13">
        <f t="shared" si="8"/>
        <v>5028646</v>
      </c>
      <c r="K82" s="6" t="s">
        <v>55</v>
      </c>
      <c r="L82" s="6" t="s">
        <v>56</v>
      </c>
      <c r="M82" s="9" t="s">
        <v>79</v>
      </c>
      <c r="N82" s="5">
        <v>0.7</v>
      </c>
    </row>
    <row r="83" spans="1:14" ht="91.5" customHeight="1" x14ac:dyDescent="0.3">
      <c r="A83" s="6">
        <f t="shared" si="7"/>
        <v>49</v>
      </c>
      <c r="B83" s="12" t="s">
        <v>53</v>
      </c>
      <c r="C83" s="12" t="s">
        <v>11</v>
      </c>
      <c r="D83" s="6" t="s">
        <v>108</v>
      </c>
      <c r="E83" s="14">
        <f>+J83*3.33333333333333</f>
        <v>3599999.9999999963</v>
      </c>
      <c r="F83" s="6" t="s">
        <v>132</v>
      </c>
      <c r="G83" s="7" t="s">
        <v>47</v>
      </c>
      <c r="H83" s="7">
        <v>1</v>
      </c>
      <c r="I83" s="8">
        <f>+E83/H83</f>
        <v>3599999.9999999963</v>
      </c>
      <c r="J83" s="13">
        <v>1080000</v>
      </c>
      <c r="K83" s="6" t="s">
        <v>55</v>
      </c>
      <c r="L83" s="6" t="s">
        <v>56</v>
      </c>
      <c r="M83" s="9" t="s">
        <v>90</v>
      </c>
      <c r="N83" s="5">
        <v>0.3</v>
      </c>
    </row>
    <row r="84" spans="1:14" ht="37.5" x14ac:dyDescent="0.3">
      <c r="A84" s="6">
        <f t="shared" si="7"/>
        <v>50</v>
      </c>
      <c r="B84" s="12" t="s">
        <v>53</v>
      </c>
      <c r="C84" s="12" t="s">
        <v>7</v>
      </c>
      <c r="D84" s="6" t="s">
        <v>66</v>
      </c>
      <c r="E84" s="14">
        <f>+J84*3.33333333333333</f>
        <v>7183779.9999999925</v>
      </c>
      <c r="F84" s="6" t="s">
        <v>132</v>
      </c>
      <c r="G84" s="7" t="s">
        <v>70</v>
      </c>
      <c r="H84" s="7">
        <v>1</v>
      </c>
      <c r="I84" s="8">
        <f t="shared" si="6"/>
        <v>2155134</v>
      </c>
      <c r="J84" s="13">
        <v>2155134</v>
      </c>
      <c r="K84" s="6" t="s">
        <v>55</v>
      </c>
      <c r="L84" s="6" t="s">
        <v>56</v>
      </c>
      <c r="M84" s="9" t="s">
        <v>91</v>
      </c>
      <c r="N84" s="5">
        <v>0.3</v>
      </c>
    </row>
    <row r="85" spans="1:14" ht="112.5" x14ac:dyDescent="0.3">
      <c r="A85" s="6">
        <f t="shared" si="7"/>
        <v>51</v>
      </c>
      <c r="B85" s="12" t="s">
        <v>53</v>
      </c>
      <c r="C85" s="12" t="s">
        <v>6</v>
      </c>
      <c r="D85" s="6" t="s">
        <v>109</v>
      </c>
      <c r="E85" s="14">
        <v>14020800</v>
      </c>
      <c r="F85" s="6" t="s">
        <v>132</v>
      </c>
      <c r="G85" s="7" t="s">
        <v>50</v>
      </c>
      <c r="H85" s="7">
        <v>12</v>
      </c>
      <c r="I85" s="8">
        <f t="shared" si="6"/>
        <v>1168400</v>
      </c>
      <c r="J85" s="13">
        <f t="shared" si="8"/>
        <v>14020800</v>
      </c>
      <c r="K85" s="6" t="s">
        <v>55</v>
      </c>
      <c r="L85" s="6" t="s">
        <v>56</v>
      </c>
      <c r="M85" s="9" t="s">
        <v>92</v>
      </c>
      <c r="N85" s="5">
        <v>1</v>
      </c>
    </row>
    <row r="86" spans="1:14" ht="56.25" x14ac:dyDescent="0.3">
      <c r="A86" s="6">
        <f t="shared" si="7"/>
        <v>52</v>
      </c>
      <c r="B86" s="12" t="s">
        <v>53</v>
      </c>
      <c r="C86" s="12" t="s">
        <v>8</v>
      </c>
      <c r="D86" s="6" t="s">
        <v>110</v>
      </c>
      <c r="E86" s="14">
        <f>+J86*3.33333333333333</f>
        <v>5399999.9999999944</v>
      </c>
      <c r="F86" s="6" t="s">
        <v>132</v>
      </c>
      <c r="G86" s="7" t="s">
        <v>50</v>
      </c>
      <c r="H86" s="7">
        <v>2</v>
      </c>
      <c r="I86" s="8">
        <f t="shared" si="6"/>
        <v>810000</v>
      </c>
      <c r="J86" s="13">
        <v>1620000</v>
      </c>
      <c r="K86" s="6" t="s">
        <v>55</v>
      </c>
      <c r="L86" s="6" t="s">
        <v>56</v>
      </c>
      <c r="M86" s="9" t="s">
        <v>85</v>
      </c>
      <c r="N86" s="5">
        <v>0.3</v>
      </c>
    </row>
    <row r="87" spans="1:14" ht="93.75" x14ac:dyDescent="0.3">
      <c r="A87" s="6">
        <f t="shared" si="7"/>
        <v>53</v>
      </c>
      <c r="B87" s="12" t="s">
        <v>53</v>
      </c>
      <c r="C87" s="12" t="s">
        <v>6</v>
      </c>
      <c r="D87" s="6" t="s">
        <v>111</v>
      </c>
      <c r="E87" s="14">
        <f>+J87*3.33333333333333</f>
        <v>261782999.99999973</v>
      </c>
      <c r="F87" s="6" t="s">
        <v>132</v>
      </c>
      <c r="G87" s="7" t="s">
        <v>50</v>
      </c>
      <c r="H87" s="7">
        <v>256650</v>
      </c>
      <c r="I87" s="8">
        <f t="shared" si="6"/>
        <v>306</v>
      </c>
      <c r="J87" s="13">
        <v>78534900</v>
      </c>
      <c r="K87" s="6" t="s">
        <v>55</v>
      </c>
      <c r="L87" s="6" t="s">
        <v>56</v>
      </c>
      <c r="M87" s="9" t="s">
        <v>93</v>
      </c>
      <c r="N87" s="5">
        <v>0.3</v>
      </c>
    </row>
    <row r="88" spans="1:14" ht="37.5" x14ac:dyDescent="0.3">
      <c r="A88" s="6">
        <f t="shared" si="7"/>
        <v>54</v>
      </c>
      <c r="B88" s="12" t="s">
        <v>53</v>
      </c>
      <c r="C88" s="12" t="s">
        <v>8</v>
      </c>
      <c r="D88" s="6" t="s">
        <v>97</v>
      </c>
      <c r="E88" s="14">
        <f>+J88*1.13636363636364</f>
        <v>2495454.5454545533</v>
      </c>
      <c r="F88" s="6" t="s">
        <v>132</v>
      </c>
      <c r="G88" s="7" t="s">
        <v>47</v>
      </c>
      <c r="H88" s="7">
        <v>2</v>
      </c>
      <c r="I88" s="8">
        <f t="shared" si="6"/>
        <v>1098000</v>
      </c>
      <c r="J88" s="13">
        <v>2196000</v>
      </c>
      <c r="K88" s="6" t="s">
        <v>55</v>
      </c>
      <c r="L88" s="6" t="s">
        <v>56</v>
      </c>
      <c r="M88" s="9" t="s">
        <v>26</v>
      </c>
      <c r="N88" s="5">
        <v>0.88</v>
      </c>
    </row>
    <row r="89" spans="1:14" ht="37.5" x14ac:dyDescent="0.3">
      <c r="A89" s="6">
        <f t="shared" si="7"/>
        <v>55</v>
      </c>
      <c r="B89" s="12" t="s">
        <v>53</v>
      </c>
      <c r="C89" s="12" t="s">
        <v>15</v>
      </c>
      <c r="D89" s="6" t="s">
        <v>63</v>
      </c>
      <c r="E89" s="14">
        <v>11515389.720000001</v>
      </c>
      <c r="F89" s="6" t="s">
        <v>132</v>
      </c>
      <c r="G89" s="7" t="s">
        <v>47</v>
      </c>
      <c r="H89" s="7">
        <v>1</v>
      </c>
      <c r="I89" s="8">
        <f t="shared" si="6"/>
        <v>11515389.720000001</v>
      </c>
      <c r="J89" s="13">
        <f t="shared" si="8"/>
        <v>11515389.720000001</v>
      </c>
      <c r="K89" s="6" t="s">
        <v>55</v>
      </c>
      <c r="L89" s="6" t="s">
        <v>56</v>
      </c>
      <c r="M89" s="9" t="s">
        <v>57</v>
      </c>
      <c r="N89" s="5">
        <v>1</v>
      </c>
    </row>
    <row r="90" spans="1:14" ht="37.5" x14ac:dyDescent="0.3">
      <c r="A90" s="6">
        <f t="shared" si="7"/>
        <v>56</v>
      </c>
      <c r="B90" s="12" t="s">
        <v>53</v>
      </c>
      <c r="C90" s="12" t="s">
        <v>15</v>
      </c>
      <c r="D90" s="6" t="s">
        <v>63</v>
      </c>
      <c r="E90" s="14">
        <v>19534143.100000001</v>
      </c>
      <c r="F90" s="6" t="s">
        <v>132</v>
      </c>
      <c r="G90" s="7" t="s">
        <v>47</v>
      </c>
      <c r="H90" s="7">
        <v>1</v>
      </c>
      <c r="I90" s="8">
        <f t="shared" si="6"/>
        <v>19534143.100000001</v>
      </c>
      <c r="J90" s="13">
        <f t="shared" si="8"/>
        <v>19534143.100000001</v>
      </c>
      <c r="K90" s="6" t="s">
        <v>55</v>
      </c>
      <c r="L90" s="6" t="s">
        <v>56</v>
      </c>
      <c r="M90" s="9" t="s">
        <v>57</v>
      </c>
      <c r="N90" s="5">
        <v>1</v>
      </c>
    </row>
    <row r="91" spans="1:14" ht="93.75" x14ac:dyDescent="0.3">
      <c r="A91" s="6">
        <f t="shared" si="7"/>
        <v>57</v>
      </c>
      <c r="B91" s="12" t="s">
        <v>53</v>
      </c>
      <c r="C91" s="12" t="s">
        <v>6</v>
      </c>
      <c r="D91" s="6" t="s">
        <v>111</v>
      </c>
      <c r="E91" s="14">
        <f>+J91*3.33333333333333</f>
        <v>151019999.99999985</v>
      </c>
      <c r="F91" s="6" t="s">
        <v>132</v>
      </c>
      <c r="G91" s="7" t="s">
        <v>50</v>
      </c>
      <c r="H91" s="7">
        <v>214011</v>
      </c>
      <c r="I91" s="8">
        <f t="shared" si="6"/>
        <v>211.69939862904243</v>
      </c>
      <c r="J91" s="13">
        <v>45306000</v>
      </c>
      <c r="K91" s="6" t="s">
        <v>55</v>
      </c>
      <c r="L91" s="6" t="s">
        <v>56</v>
      </c>
      <c r="M91" s="9" t="s">
        <v>93</v>
      </c>
      <c r="N91" s="5">
        <v>0.3</v>
      </c>
    </row>
    <row r="92" spans="1:14" ht="37.5" x14ac:dyDescent="0.3">
      <c r="A92" s="6">
        <f t="shared" si="7"/>
        <v>58</v>
      </c>
      <c r="B92" s="12" t="s">
        <v>53</v>
      </c>
      <c r="C92" s="12" t="s">
        <v>6</v>
      </c>
      <c r="D92" s="6" t="s">
        <v>112</v>
      </c>
      <c r="E92" s="14">
        <v>4250000</v>
      </c>
      <c r="F92" s="6" t="s">
        <v>132</v>
      </c>
      <c r="G92" s="7" t="s">
        <v>50</v>
      </c>
      <c r="H92" s="7">
        <v>250</v>
      </c>
      <c r="I92" s="8">
        <f t="shared" si="6"/>
        <v>17000</v>
      </c>
      <c r="J92" s="13">
        <f t="shared" si="8"/>
        <v>4250000</v>
      </c>
      <c r="K92" s="6" t="s">
        <v>55</v>
      </c>
      <c r="L92" s="6" t="s">
        <v>58</v>
      </c>
      <c r="M92" s="9" t="s">
        <v>14</v>
      </c>
      <c r="N92" s="5">
        <v>1</v>
      </c>
    </row>
    <row r="93" spans="1:14" ht="56.25" x14ac:dyDescent="0.3">
      <c r="A93" s="6">
        <f t="shared" si="7"/>
        <v>59</v>
      </c>
      <c r="B93" s="12" t="s">
        <v>53</v>
      </c>
      <c r="C93" s="12" t="s">
        <v>6</v>
      </c>
      <c r="D93" s="6" t="s">
        <v>113</v>
      </c>
      <c r="E93" s="14">
        <v>2677754.35</v>
      </c>
      <c r="F93" s="6" t="s">
        <v>132</v>
      </c>
      <c r="G93" s="7" t="s">
        <v>50</v>
      </c>
      <c r="H93" s="7">
        <v>1</v>
      </c>
      <c r="I93" s="8">
        <f t="shared" si="6"/>
        <v>2677754.35</v>
      </c>
      <c r="J93" s="13">
        <f t="shared" si="8"/>
        <v>2677754.35</v>
      </c>
      <c r="K93" s="6" t="s">
        <v>55</v>
      </c>
      <c r="L93" s="6" t="s">
        <v>56</v>
      </c>
      <c r="M93" s="9"/>
      <c r="N93" s="5">
        <v>1</v>
      </c>
    </row>
    <row r="94" spans="1:14" ht="56.25" x14ac:dyDescent="0.3">
      <c r="A94" s="6">
        <f t="shared" si="7"/>
        <v>60</v>
      </c>
      <c r="B94" s="12" t="s">
        <v>53</v>
      </c>
      <c r="C94" s="12" t="s">
        <v>6</v>
      </c>
      <c r="D94" s="6" t="s">
        <v>27</v>
      </c>
      <c r="E94" s="14">
        <f>+J94*3.33333333333333</f>
        <v>6999999.9999999925</v>
      </c>
      <c r="F94" s="6" t="s">
        <v>132</v>
      </c>
      <c r="G94" s="7" t="s">
        <v>50</v>
      </c>
      <c r="H94" s="7">
        <v>50</v>
      </c>
      <c r="I94" s="8">
        <f t="shared" si="6"/>
        <v>42000</v>
      </c>
      <c r="J94" s="13">
        <v>2100000</v>
      </c>
      <c r="K94" s="6" t="s">
        <v>55</v>
      </c>
      <c r="L94" s="6" t="s">
        <v>56</v>
      </c>
      <c r="M94" s="9" t="s">
        <v>28</v>
      </c>
      <c r="N94" s="5">
        <v>0.3</v>
      </c>
    </row>
    <row r="95" spans="1:14" ht="56.25" x14ac:dyDescent="0.3">
      <c r="A95" s="6">
        <f t="shared" si="7"/>
        <v>61</v>
      </c>
      <c r="B95" s="12" t="s">
        <v>53</v>
      </c>
      <c r="C95" s="12" t="s">
        <v>5</v>
      </c>
      <c r="D95" s="6" t="s">
        <v>119</v>
      </c>
      <c r="E95" s="14">
        <v>7316070</v>
      </c>
      <c r="F95" s="6" t="s">
        <v>132</v>
      </c>
      <c r="G95" s="7" t="s">
        <v>50</v>
      </c>
      <c r="H95" s="7">
        <v>20</v>
      </c>
      <c r="I95" s="8">
        <f t="shared" si="6"/>
        <v>365803.5</v>
      </c>
      <c r="J95" s="13">
        <f t="shared" si="8"/>
        <v>7316070</v>
      </c>
      <c r="K95" s="6" t="s">
        <v>55</v>
      </c>
      <c r="L95" s="6" t="s">
        <v>58</v>
      </c>
      <c r="M95" s="9" t="s">
        <v>114</v>
      </c>
      <c r="N95" s="5">
        <v>1</v>
      </c>
    </row>
    <row r="96" spans="1:14" ht="37.5" x14ac:dyDescent="0.3">
      <c r="A96" s="6">
        <f t="shared" si="7"/>
        <v>62</v>
      </c>
      <c r="B96" s="12" t="s">
        <v>53</v>
      </c>
      <c r="C96" s="12" t="s">
        <v>6</v>
      </c>
      <c r="D96" s="6" t="s">
        <v>112</v>
      </c>
      <c r="E96" s="14">
        <v>4250000</v>
      </c>
      <c r="F96" s="6" t="s">
        <v>132</v>
      </c>
      <c r="G96" s="7" t="s">
        <v>50</v>
      </c>
      <c r="H96" s="7">
        <v>250</v>
      </c>
      <c r="I96" s="8">
        <f t="shared" si="6"/>
        <v>17000</v>
      </c>
      <c r="J96" s="13">
        <v>4250000</v>
      </c>
      <c r="K96" s="6" t="s">
        <v>55</v>
      </c>
      <c r="L96" s="6" t="s">
        <v>58</v>
      </c>
      <c r="M96" s="9" t="s">
        <v>28</v>
      </c>
      <c r="N96" s="5">
        <v>1</v>
      </c>
    </row>
    <row r="97" spans="1:14" ht="37.5" x14ac:dyDescent="0.3">
      <c r="A97" s="6">
        <f t="shared" si="7"/>
        <v>63</v>
      </c>
      <c r="B97" s="12" t="s">
        <v>53</v>
      </c>
      <c r="C97" s="12" t="s">
        <v>15</v>
      </c>
      <c r="D97" s="6" t="s">
        <v>104</v>
      </c>
      <c r="E97" s="14">
        <v>31733946</v>
      </c>
      <c r="F97" s="6" t="s">
        <v>132</v>
      </c>
      <c r="G97" s="7" t="s">
        <v>47</v>
      </c>
      <c r="H97" s="7">
        <v>2</v>
      </c>
      <c r="I97" s="8">
        <f t="shared" ref="I97:I110" si="9">+J97/H97</f>
        <v>15866973</v>
      </c>
      <c r="J97" s="13">
        <f t="shared" si="8"/>
        <v>31733946</v>
      </c>
      <c r="K97" s="6" t="s">
        <v>55</v>
      </c>
      <c r="L97" s="6" t="s">
        <v>56</v>
      </c>
      <c r="M97" s="9" t="s">
        <v>24</v>
      </c>
      <c r="N97" s="5">
        <v>1</v>
      </c>
    </row>
    <row r="98" spans="1:14" ht="56.25" x14ac:dyDescent="0.3">
      <c r="A98" s="6">
        <f t="shared" si="7"/>
        <v>64</v>
      </c>
      <c r="B98" s="12" t="s">
        <v>53</v>
      </c>
      <c r="C98" s="12" t="s">
        <v>8</v>
      </c>
      <c r="D98" s="6" t="s">
        <v>103</v>
      </c>
      <c r="E98" s="14">
        <v>14129630</v>
      </c>
      <c r="F98" s="6" t="s">
        <v>132</v>
      </c>
      <c r="G98" s="7" t="s">
        <v>47</v>
      </c>
      <c r="H98" s="7">
        <v>1</v>
      </c>
      <c r="I98" s="8">
        <f t="shared" si="9"/>
        <v>14129630</v>
      </c>
      <c r="J98" s="13">
        <f t="shared" si="8"/>
        <v>14129630</v>
      </c>
      <c r="K98" s="6" t="s">
        <v>55</v>
      </c>
      <c r="L98" s="6" t="s">
        <v>56</v>
      </c>
      <c r="M98" s="9" t="s">
        <v>24</v>
      </c>
      <c r="N98" s="5">
        <v>1</v>
      </c>
    </row>
    <row r="99" spans="1:14" ht="202.7" customHeight="1" x14ac:dyDescent="0.3">
      <c r="A99" s="6">
        <f t="shared" si="7"/>
        <v>65</v>
      </c>
      <c r="B99" s="12" t="s">
        <v>53</v>
      </c>
      <c r="C99" s="12" t="s">
        <v>11</v>
      </c>
      <c r="D99" s="6" t="s">
        <v>108</v>
      </c>
      <c r="E99" s="14">
        <f>+J99*3.33333333333333</f>
        <v>3638999.9999999963</v>
      </c>
      <c r="F99" s="6" t="s">
        <v>132</v>
      </c>
      <c r="G99" s="7" t="s">
        <v>47</v>
      </c>
      <c r="H99" s="7">
        <v>1</v>
      </c>
      <c r="I99" s="8">
        <f t="shared" si="9"/>
        <v>1091700</v>
      </c>
      <c r="J99" s="13">
        <v>1091700</v>
      </c>
      <c r="K99" s="6" t="s">
        <v>55</v>
      </c>
      <c r="L99" s="6" t="s">
        <v>56</v>
      </c>
      <c r="M99" s="9" t="s">
        <v>90</v>
      </c>
      <c r="N99" s="5">
        <v>0.3</v>
      </c>
    </row>
    <row r="100" spans="1:14" ht="37.5" x14ac:dyDescent="0.3">
      <c r="A100" s="6">
        <f t="shared" si="7"/>
        <v>66</v>
      </c>
      <c r="B100" s="12" t="s">
        <v>53</v>
      </c>
      <c r="C100" s="12" t="s">
        <v>11</v>
      </c>
      <c r="D100" s="6" t="s">
        <v>108</v>
      </c>
      <c r="E100" s="14">
        <f>+J100*3.33333333333333</f>
        <v>755999.99999999919</v>
      </c>
      <c r="F100" s="6" t="s">
        <v>132</v>
      </c>
      <c r="G100" s="7" t="s">
        <v>47</v>
      </c>
      <c r="H100" s="7">
        <v>3</v>
      </c>
      <c r="I100" s="8">
        <f>+E100/H100</f>
        <v>251999.99999999974</v>
      </c>
      <c r="J100" s="13">
        <v>226800</v>
      </c>
      <c r="K100" s="6" t="s">
        <v>55</v>
      </c>
      <c r="L100" s="6" t="s">
        <v>56</v>
      </c>
      <c r="M100" s="9" t="s">
        <v>115</v>
      </c>
      <c r="N100" s="5">
        <v>0.3</v>
      </c>
    </row>
    <row r="101" spans="1:14" ht="37.5" x14ac:dyDescent="0.3">
      <c r="A101" s="6">
        <f t="shared" ref="A101:A164" si="10">+A100+1</f>
        <v>67</v>
      </c>
      <c r="B101" s="12" t="s">
        <v>53</v>
      </c>
      <c r="C101" s="12" t="s">
        <v>6</v>
      </c>
      <c r="D101" s="6" t="s">
        <v>120</v>
      </c>
      <c r="E101" s="14">
        <v>17105452</v>
      </c>
      <c r="F101" s="6" t="s">
        <v>132</v>
      </c>
      <c r="G101" s="7" t="s">
        <v>70</v>
      </c>
      <c r="H101" s="7">
        <v>1</v>
      </c>
      <c r="I101" s="8">
        <f t="shared" si="9"/>
        <v>17105452</v>
      </c>
      <c r="J101" s="13">
        <f t="shared" si="8"/>
        <v>17105452</v>
      </c>
      <c r="K101" s="6" t="s">
        <v>55</v>
      </c>
      <c r="L101" s="6" t="s">
        <v>56</v>
      </c>
      <c r="M101" s="9" t="s">
        <v>116</v>
      </c>
      <c r="N101" s="5">
        <v>1</v>
      </c>
    </row>
    <row r="102" spans="1:14" ht="57" customHeight="1" x14ac:dyDescent="0.3">
      <c r="A102" s="6">
        <f t="shared" si="10"/>
        <v>68</v>
      </c>
      <c r="B102" s="12" t="s">
        <v>53</v>
      </c>
      <c r="C102" s="12" t="s">
        <v>6</v>
      </c>
      <c r="D102" s="6" t="s">
        <v>120</v>
      </c>
      <c r="E102" s="14">
        <f>+J102*3.33333333333333</f>
        <v>732064931.86666596</v>
      </c>
      <c r="F102" s="6" t="s">
        <v>132</v>
      </c>
      <c r="G102" s="7" t="s">
        <v>70</v>
      </c>
      <c r="H102" s="7">
        <v>1</v>
      </c>
      <c r="I102" s="8">
        <f>+E102/H102</f>
        <v>732064931.86666596</v>
      </c>
      <c r="J102" s="13">
        <v>219619479.56</v>
      </c>
      <c r="K102" s="6" t="s">
        <v>55</v>
      </c>
      <c r="L102" s="6" t="s">
        <v>56</v>
      </c>
      <c r="M102" s="9" t="s">
        <v>116</v>
      </c>
      <c r="N102" s="5">
        <v>0.3</v>
      </c>
    </row>
    <row r="103" spans="1:14" ht="56.25" x14ac:dyDescent="0.3">
      <c r="A103" s="6">
        <f t="shared" si="10"/>
        <v>69</v>
      </c>
      <c r="B103" s="12" t="s">
        <v>53</v>
      </c>
      <c r="C103" s="12" t="s">
        <v>6</v>
      </c>
      <c r="D103" s="6" t="s">
        <v>27</v>
      </c>
      <c r="E103" s="14">
        <f>+J103*1.42857142857143</f>
        <v>7000000.0000000065</v>
      </c>
      <c r="F103" s="6" t="s">
        <v>132</v>
      </c>
      <c r="G103" s="7" t="s">
        <v>50</v>
      </c>
      <c r="H103" s="7">
        <v>50</v>
      </c>
      <c r="I103" s="8">
        <f t="shared" si="9"/>
        <v>98000</v>
      </c>
      <c r="J103" s="13">
        <v>4900000</v>
      </c>
      <c r="K103" s="6" t="s">
        <v>55</v>
      </c>
      <c r="L103" s="6" t="s">
        <v>56</v>
      </c>
      <c r="M103" s="9" t="s">
        <v>28</v>
      </c>
      <c r="N103" s="5">
        <v>0.7</v>
      </c>
    </row>
    <row r="104" spans="1:14" ht="73.5" customHeight="1" x14ac:dyDescent="0.3">
      <c r="A104" s="6">
        <f t="shared" si="10"/>
        <v>70</v>
      </c>
      <c r="B104" s="12" t="s">
        <v>53</v>
      </c>
      <c r="C104" s="12" t="s">
        <v>8</v>
      </c>
      <c r="D104" s="6" t="s">
        <v>110</v>
      </c>
      <c r="E104" s="14">
        <f>+J104*1.42857142857143</f>
        <v>5400000.0000000056</v>
      </c>
      <c r="F104" s="6" t="s">
        <v>132</v>
      </c>
      <c r="G104" s="7" t="s">
        <v>50</v>
      </c>
      <c r="H104" s="7">
        <v>2</v>
      </c>
      <c r="I104" s="8">
        <f>+E104/2</f>
        <v>2700000.0000000028</v>
      </c>
      <c r="J104" s="13">
        <v>3780000</v>
      </c>
      <c r="K104" s="6" t="s">
        <v>55</v>
      </c>
      <c r="L104" s="6" t="s">
        <v>56</v>
      </c>
      <c r="M104" s="9" t="s">
        <v>117</v>
      </c>
      <c r="N104" s="5">
        <v>0.7</v>
      </c>
    </row>
    <row r="105" spans="1:14" ht="75" x14ac:dyDescent="0.3">
      <c r="A105" s="6">
        <f t="shared" si="10"/>
        <v>71</v>
      </c>
      <c r="B105" s="12" t="s">
        <v>53</v>
      </c>
      <c r="C105" s="12" t="s">
        <v>11</v>
      </c>
      <c r="D105" s="6" t="s">
        <v>108</v>
      </c>
      <c r="E105" s="14">
        <f>+J105*1.42857142857143</f>
        <v>3639000.0000000033</v>
      </c>
      <c r="F105" s="6" t="s">
        <v>132</v>
      </c>
      <c r="G105" s="7" t="s">
        <v>47</v>
      </c>
      <c r="H105" s="7">
        <v>1</v>
      </c>
      <c r="I105" s="8">
        <f t="shared" si="9"/>
        <v>2547300</v>
      </c>
      <c r="J105" s="13">
        <v>2547300</v>
      </c>
      <c r="K105" s="6" t="s">
        <v>55</v>
      </c>
      <c r="L105" s="6" t="s">
        <v>56</v>
      </c>
      <c r="M105" s="9" t="s">
        <v>90</v>
      </c>
      <c r="N105" s="5">
        <v>0.7</v>
      </c>
    </row>
    <row r="106" spans="1:14" ht="37.5" x14ac:dyDescent="0.3">
      <c r="A106" s="6">
        <f t="shared" si="10"/>
        <v>72</v>
      </c>
      <c r="B106" s="12" t="s">
        <v>53</v>
      </c>
      <c r="C106" s="12" t="s">
        <v>15</v>
      </c>
      <c r="D106" s="6" t="s">
        <v>63</v>
      </c>
      <c r="E106" s="14">
        <v>27854460</v>
      </c>
      <c r="F106" s="6" t="s">
        <v>132</v>
      </c>
      <c r="G106" s="7" t="s">
        <v>47</v>
      </c>
      <c r="H106" s="7">
        <v>2</v>
      </c>
      <c r="I106" s="8">
        <f t="shared" si="9"/>
        <v>13927230</v>
      </c>
      <c r="J106" s="13">
        <f t="shared" si="8"/>
        <v>27854460</v>
      </c>
      <c r="K106" s="6" t="s">
        <v>55</v>
      </c>
      <c r="L106" s="6" t="s">
        <v>56</v>
      </c>
      <c r="M106" s="9" t="s">
        <v>57</v>
      </c>
      <c r="N106" s="5">
        <v>1</v>
      </c>
    </row>
    <row r="107" spans="1:14" ht="56.25" x14ac:dyDescent="0.3">
      <c r="A107" s="6">
        <f t="shared" si="10"/>
        <v>73</v>
      </c>
      <c r="B107" s="12" t="s">
        <v>53</v>
      </c>
      <c r="C107" s="12" t="s">
        <v>12</v>
      </c>
      <c r="D107" s="6" t="s">
        <v>121</v>
      </c>
      <c r="E107" s="14">
        <f>+J107*3.33333333333333</f>
        <v>1960637.6333333314</v>
      </c>
      <c r="F107" s="6" t="s">
        <v>132</v>
      </c>
      <c r="G107" s="7" t="s">
        <v>50</v>
      </c>
      <c r="H107" s="7">
        <v>1</v>
      </c>
      <c r="I107" s="8">
        <f t="shared" si="9"/>
        <v>588191.29</v>
      </c>
      <c r="J107" s="13">
        <v>588191.29</v>
      </c>
      <c r="K107" s="6" t="s">
        <v>55</v>
      </c>
      <c r="L107" s="6" t="s">
        <v>56</v>
      </c>
      <c r="M107" s="9" t="s">
        <v>118</v>
      </c>
      <c r="N107" s="5">
        <v>0.3</v>
      </c>
    </row>
    <row r="108" spans="1:14" ht="37.5" x14ac:dyDescent="0.3">
      <c r="A108" s="6">
        <f t="shared" si="10"/>
        <v>74</v>
      </c>
      <c r="B108" s="12" t="s">
        <v>53</v>
      </c>
      <c r="C108" s="12" t="s">
        <v>6</v>
      </c>
      <c r="D108" s="6" t="s">
        <v>120</v>
      </c>
      <c r="E108" s="14">
        <v>244021643.96000001</v>
      </c>
      <c r="F108" s="6" t="s">
        <v>132</v>
      </c>
      <c r="G108" s="7" t="s">
        <v>70</v>
      </c>
      <c r="H108" s="7">
        <v>1</v>
      </c>
      <c r="I108" s="8">
        <f t="shared" si="9"/>
        <v>244021643.96000001</v>
      </c>
      <c r="J108" s="13">
        <f t="shared" ref="J108:J110" si="11">+E108</f>
        <v>244021643.96000001</v>
      </c>
      <c r="K108" s="6" t="s">
        <v>55</v>
      </c>
      <c r="L108" s="6" t="s">
        <v>56</v>
      </c>
      <c r="M108" s="9" t="s">
        <v>81</v>
      </c>
      <c r="N108" s="5">
        <v>1</v>
      </c>
    </row>
    <row r="109" spans="1:14" ht="37.5" x14ac:dyDescent="0.3">
      <c r="A109" s="6">
        <f t="shared" si="10"/>
        <v>75</v>
      </c>
      <c r="B109" s="12" t="s">
        <v>53</v>
      </c>
      <c r="C109" s="12" t="s">
        <v>6</v>
      </c>
      <c r="D109" s="6" t="s">
        <v>120</v>
      </c>
      <c r="E109" s="14">
        <v>244021643.96000001</v>
      </c>
      <c r="F109" s="6" t="s">
        <v>132</v>
      </c>
      <c r="G109" s="7" t="s">
        <v>70</v>
      </c>
      <c r="H109" s="7">
        <v>1</v>
      </c>
      <c r="I109" s="8">
        <f t="shared" si="9"/>
        <v>244021643.96000001</v>
      </c>
      <c r="J109" s="13">
        <f t="shared" si="11"/>
        <v>244021643.96000001</v>
      </c>
      <c r="K109" s="6" t="s">
        <v>55</v>
      </c>
      <c r="L109" s="6" t="s">
        <v>56</v>
      </c>
      <c r="M109" s="9" t="s">
        <v>81</v>
      </c>
      <c r="N109" s="5">
        <v>1</v>
      </c>
    </row>
    <row r="110" spans="1:14" ht="37.5" x14ac:dyDescent="0.3">
      <c r="A110" s="6">
        <f t="shared" si="10"/>
        <v>76</v>
      </c>
      <c r="B110" s="12" t="s">
        <v>53</v>
      </c>
      <c r="C110" s="12" t="s">
        <v>6</v>
      </c>
      <c r="D110" s="6" t="s">
        <v>120</v>
      </c>
      <c r="E110" s="14">
        <v>8552726</v>
      </c>
      <c r="F110" s="6" t="s">
        <v>132</v>
      </c>
      <c r="G110" s="7" t="s">
        <v>70</v>
      </c>
      <c r="H110" s="7">
        <v>1</v>
      </c>
      <c r="I110" s="8">
        <f t="shared" si="9"/>
        <v>8552726</v>
      </c>
      <c r="J110" s="13">
        <f t="shared" si="11"/>
        <v>8552726</v>
      </c>
      <c r="K110" s="6" t="s">
        <v>55</v>
      </c>
      <c r="L110" s="6" t="s">
        <v>56</v>
      </c>
      <c r="M110" s="9" t="s">
        <v>81</v>
      </c>
      <c r="N110" s="5">
        <v>1</v>
      </c>
    </row>
    <row r="111" spans="1:14" ht="56.25" x14ac:dyDescent="0.3">
      <c r="A111" s="6">
        <f t="shared" si="10"/>
        <v>77</v>
      </c>
      <c r="B111" s="12" t="s">
        <v>53</v>
      </c>
      <c r="C111" s="12" t="s">
        <v>7</v>
      </c>
      <c r="D111" s="6" t="s">
        <v>29</v>
      </c>
      <c r="E111" s="14">
        <f>+J111*1.42857142857143</f>
        <v>7183780.0000000065</v>
      </c>
      <c r="F111" s="6" t="s">
        <v>132</v>
      </c>
      <c r="G111" s="7" t="s">
        <v>70</v>
      </c>
      <c r="H111" s="7">
        <v>1</v>
      </c>
      <c r="I111" s="8">
        <f>+E111/H111</f>
        <v>7183780.0000000065</v>
      </c>
      <c r="J111" s="13">
        <v>5028646</v>
      </c>
      <c r="K111" s="6" t="s">
        <v>55</v>
      </c>
      <c r="L111" s="6" t="s">
        <v>56</v>
      </c>
      <c r="M111" s="9" t="s">
        <v>79</v>
      </c>
      <c r="N111" s="5">
        <v>0.7</v>
      </c>
    </row>
    <row r="112" spans="1:14" ht="56.25" x14ac:dyDescent="0.3">
      <c r="A112" s="6">
        <f t="shared" si="10"/>
        <v>78</v>
      </c>
      <c r="B112" s="12" t="s">
        <v>53</v>
      </c>
      <c r="C112" s="12" t="s">
        <v>6</v>
      </c>
      <c r="D112" s="6" t="s">
        <v>30</v>
      </c>
      <c r="E112" s="14">
        <f>+J112*1.42857142857143</f>
        <v>75542208.000000075</v>
      </c>
      <c r="F112" s="6" t="s">
        <v>132</v>
      </c>
      <c r="G112" s="7" t="s">
        <v>50</v>
      </c>
      <c r="H112" s="7">
        <v>2400</v>
      </c>
      <c r="I112" s="8">
        <f>+E112/H112</f>
        <v>31475.920000000031</v>
      </c>
      <c r="J112" s="13">
        <v>52879545.600000001</v>
      </c>
      <c r="K112" s="6" t="s">
        <v>55</v>
      </c>
      <c r="L112" s="6" t="s">
        <v>56</v>
      </c>
      <c r="M112" s="9" t="s">
        <v>88</v>
      </c>
      <c r="N112" s="5">
        <v>0.7</v>
      </c>
    </row>
    <row r="113" spans="1:14" x14ac:dyDescent="0.3">
      <c r="A113" s="30" t="s">
        <v>209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2"/>
    </row>
    <row r="114" spans="1:14" ht="56.25" x14ac:dyDescent="0.3">
      <c r="A114" s="6">
        <f>+A112+1</f>
        <v>79</v>
      </c>
      <c r="B114" s="12" t="s">
        <v>133</v>
      </c>
      <c r="C114" s="12" t="s">
        <v>6</v>
      </c>
      <c r="D114" s="6" t="s">
        <v>144</v>
      </c>
      <c r="E114" s="14">
        <v>4890000</v>
      </c>
      <c r="F114" s="6" t="s">
        <v>132</v>
      </c>
      <c r="G114" s="7" t="s">
        <v>50</v>
      </c>
      <c r="H114" s="7">
        <v>1</v>
      </c>
      <c r="I114" s="8">
        <v>4890000</v>
      </c>
      <c r="J114" s="13">
        <f>H114*I114</f>
        <v>4890000</v>
      </c>
      <c r="K114" s="6" t="s">
        <v>55</v>
      </c>
      <c r="L114" s="6" t="s">
        <v>58</v>
      </c>
      <c r="M114" s="9" t="s">
        <v>28</v>
      </c>
      <c r="N114" s="5">
        <v>1</v>
      </c>
    </row>
    <row r="115" spans="1:14" ht="37.5" x14ac:dyDescent="0.3">
      <c r="A115" s="6">
        <f t="shared" si="10"/>
        <v>80</v>
      </c>
      <c r="B115" s="12" t="s">
        <v>133</v>
      </c>
      <c r="C115" s="12" t="s">
        <v>3</v>
      </c>
      <c r="D115" s="6" t="s">
        <v>46</v>
      </c>
      <c r="E115" s="14">
        <v>1717015.8</v>
      </c>
      <c r="F115" s="6" t="s">
        <v>132</v>
      </c>
      <c r="G115" s="7" t="s">
        <v>47</v>
      </c>
      <c r="H115" s="7">
        <v>1</v>
      </c>
      <c r="I115" s="8">
        <f t="shared" ref="I115" si="12">+J115/H115</f>
        <v>1717015.8</v>
      </c>
      <c r="J115" s="13">
        <f t="shared" ref="J115" si="13">+E115</f>
        <v>1717015.8</v>
      </c>
      <c r="K115" s="6" t="s">
        <v>55</v>
      </c>
      <c r="L115" s="6" t="s">
        <v>56</v>
      </c>
      <c r="M115" s="9" t="s">
        <v>57</v>
      </c>
      <c r="N115" s="5">
        <v>1</v>
      </c>
    </row>
    <row r="116" spans="1:14" ht="56.25" x14ac:dyDescent="0.3">
      <c r="A116" s="6">
        <f t="shared" si="10"/>
        <v>81</v>
      </c>
      <c r="B116" s="12" t="s">
        <v>133</v>
      </c>
      <c r="C116" s="12" t="s">
        <v>8</v>
      </c>
      <c r="D116" s="6" t="s">
        <v>110</v>
      </c>
      <c r="E116" s="14">
        <v>209010</v>
      </c>
      <c r="F116" s="6" t="s">
        <v>132</v>
      </c>
      <c r="G116" s="7" t="s">
        <v>50</v>
      </c>
      <c r="H116" s="7">
        <v>1</v>
      </c>
      <c r="I116" s="8">
        <v>209010</v>
      </c>
      <c r="J116" s="13">
        <f>H116*I116</f>
        <v>209010</v>
      </c>
      <c r="K116" s="6" t="s">
        <v>55</v>
      </c>
      <c r="L116" s="6" t="s">
        <v>56</v>
      </c>
      <c r="M116" s="9" t="s">
        <v>147</v>
      </c>
      <c r="N116" s="5">
        <v>0.3</v>
      </c>
    </row>
    <row r="117" spans="1:14" ht="75" x14ac:dyDescent="0.3">
      <c r="A117" s="6">
        <f t="shared" si="10"/>
        <v>82</v>
      </c>
      <c r="B117" s="12" t="s">
        <v>133</v>
      </c>
      <c r="C117" s="12" t="s">
        <v>6</v>
      </c>
      <c r="D117" s="6" t="s">
        <v>106</v>
      </c>
      <c r="E117" s="14">
        <v>405720</v>
      </c>
      <c r="F117" s="6" t="s">
        <v>132</v>
      </c>
      <c r="G117" s="7" t="s">
        <v>47</v>
      </c>
      <c r="H117" s="7">
        <v>10</v>
      </c>
      <c r="I117" s="8">
        <v>40572</v>
      </c>
      <c r="J117" s="13">
        <f>I117*H117</f>
        <v>405720</v>
      </c>
      <c r="K117" s="6" t="s">
        <v>55</v>
      </c>
      <c r="L117" s="6" t="s">
        <v>56</v>
      </c>
      <c r="M117" s="9" t="s">
        <v>148</v>
      </c>
      <c r="N117" s="5">
        <v>0.7</v>
      </c>
    </row>
    <row r="118" spans="1:14" ht="37.5" x14ac:dyDescent="0.3">
      <c r="A118" s="6">
        <f t="shared" si="10"/>
        <v>83</v>
      </c>
      <c r="B118" s="12" t="s">
        <v>133</v>
      </c>
      <c r="C118" s="12" t="s">
        <v>7</v>
      </c>
      <c r="D118" s="6" t="s">
        <v>19</v>
      </c>
      <c r="E118" s="14">
        <v>770000</v>
      </c>
      <c r="F118" s="6" t="s">
        <v>131</v>
      </c>
      <c r="G118" s="7" t="s">
        <v>70</v>
      </c>
      <c r="H118" s="7">
        <v>1</v>
      </c>
      <c r="I118" s="8">
        <f t="shared" ref="I118:I120" si="14">+J118/H118</f>
        <v>770000</v>
      </c>
      <c r="J118" s="13">
        <f t="shared" ref="J118:J120" si="15">+E118</f>
        <v>770000</v>
      </c>
      <c r="K118" s="6" t="s">
        <v>55</v>
      </c>
      <c r="L118" s="6" t="s">
        <v>56</v>
      </c>
      <c r="M118" s="9" t="s">
        <v>76</v>
      </c>
      <c r="N118" s="5">
        <v>1</v>
      </c>
    </row>
    <row r="119" spans="1:14" ht="37.5" x14ac:dyDescent="0.3">
      <c r="A119" s="6">
        <f t="shared" si="10"/>
        <v>84</v>
      </c>
      <c r="B119" s="12" t="s">
        <v>133</v>
      </c>
      <c r="C119" s="12" t="s">
        <v>9</v>
      </c>
      <c r="D119" s="6" t="s">
        <v>69</v>
      </c>
      <c r="E119" s="14">
        <v>900000</v>
      </c>
      <c r="F119" s="6" t="s">
        <v>132</v>
      </c>
      <c r="G119" s="7" t="s">
        <v>70</v>
      </c>
      <c r="H119" s="7">
        <v>1</v>
      </c>
      <c r="I119" s="8">
        <f t="shared" si="14"/>
        <v>900000</v>
      </c>
      <c r="J119" s="13">
        <f t="shared" si="15"/>
        <v>900000</v>
      </c>
      <c r="K119" s="6" t="s">
        <v>55</v>
      </c>
      <c r="L119" s="6" t="s">
        <v>56</v>
      </c>
      <c r="M119" s="9" t="s">
        <v>82</v>
      </c>
      <c r="N119" s="5">
        <v>1</v>
      </c>
    </row>
    <row r="120" spans="1:14" ht="37.5" x14ac:dyDescent="0.3">
      <c r="A120" s="6">
        <f t="shared" si="10"/>
        <v>85</v>
      </c>
      <c r="B120" s="12" t="s">
        <v>133</v>
      </c>
      <c r="C120" s="12" t="s">
        <v>7</v>
      </c>
      <c r="D120" s="6" t="s">
        <v>65</v>
      </c>
      <c r="E120" s="14">
        <v>1010000</v>
      </c>
      <c r="F120" s="6" t="s">
        <v>132</v>
      </c>
      <c r="G120" s="7" t="s">
        <v>70</v>
      </c>
      <c r="H120" s="7">
        <v>1</v>
      </c>
      <c r="I120" s="8">
        <f t="shared" si="14"/>
        <v>1010000</v>
      </c>
      <c r="J120" s="13">
        <f t="shared" si="15"/>
        <v>1010000</v>
      </c>
      <c r="K120" s="6" t="s">
        <v>55</v>
      </c>
      <c r="L120" s="6" t="s">
        <v>56</v>
      </c>
      <c r="M120" s="9" t="s">
        <v>76</v>
      </c>
      <c r="N120" s="5">
        <v>1</v>
      </c>
    </row>
    <row r="121" spans="1:14" ht="56.25" x14ac:dyDescent="0.3">
      <c r="A121" s="6">
        <f t="shared" si="10"/>
        <v>86</v>
      </c>
      <c r="B121" s="12" t="s">
        <v>133</v>
      </c>
      <c r="C121" s="12" t="s">
        <v>6</v>
      </c>
      <c r="D121" s="6" t="s">
        <v>29</v>
      </c>
      <c r="E121" s="14">
        <v>19396206</v>
      </c>
      <c r="F121" s="6" t="s">
        <v>132</v>
      </c>
      <c r="G121" s="7" t="s">
        <v>70</v>
      </c>
      <c r="H121" s="7">
        <v>1</v>
      </c>
      <c r="I121" s="8">
        <v>19396206</v>
      </c>
      <c r="J121" s="13">
        <f>I121*H121</f>
        <v>19396206</v>
      </c>
      <c r="K121" s="6" t="s">
        <v>55</v>
      </c>
      <c r="L121" s="6" t="s">
        <v>56</v>
      </c>
      <c r="M121" s="9" t="s">
        <v>79</v>
      </c>
      <c r="N121" s="5">
        <v>0.3</v>
      </c>
    </row>
    <row r="122" spans="1:14" ht="75" x14ac:dyDescent="0.3">
      <c r="A122" s="6">
        <f t="shared" si="10"/>
        <v>87</v>
      </c>
      <c r="B122" s="12" t="s">
        <v>133</v>
      </c>
      <c r="C122" s="12" t="s">
        <v>11</v>
      </c>
      <c r="D122" s="6" t="s">
        <v>108</v>
      </c>
      <c r="E122" s="14">
        <v>6914000</v>
      </c>
      <c r="F122" s="6" t="s">
        <v>132</v>
      </c>
      <c r="G122" s="7" t="s">
        <v>47</v>
      </c>
      <c r="H122" s="7">
        <v>1</v>
      </c>
      <c r="I122" s="8">
        <v>6914000</v>
      </c>
      <c r="J122" s="13">
        <f>I122*H122</f>
        <v>6914000</v>
      </c>
      <c r="K122" s="6" t="s">
        <v>55</v>
      </c>
      <c r="L122" s="6" t="s">
        <v>56</v>
      </c>
      <c r="M122" s="9" t="s">
        <v>90</v>
      </c>
      <c r="N122" s="5">
        <v>0.3</v>
      </c>
    </row>
    <row r="123" spans="1:14" ht="37.5" x14ac:dyDescent="0.3">
      <c r="A123" s="6">
        <f t="shared" si="10"/>
        <v>88</v>
      </c>
      <c r="B123" s="12" t="s">
        <v>133</v>
      </c>
      <c r="C123" s="12" t="s">
        <v>7</v>
      </c>
      <c r="D123" s="6" t="s">
        <v>65</v>
      </c>
      <c r="E123" s="14">
        <v>14410000</v>
      </c>
      <c r="F123" s="6" t="s">
        <v>132</v>
      </c>
      <c r="G123" s="7" t="s">
        <v>70</v>
      </c>
      <c r="H123" s="7">
        <v>1</v>
      </c>
      <c r="I123" s="8">
        <f t="shared" ref="I123:I124" si="16">+J123/H123</f>
        <v>14410000</v>
      </c>
      <c r="J123" s="13">
        <f t="shared" ref="J123" si="17">+E123</f>
        <v>14410000</v>
      </c>
      <c r="K123" s="6" t="s">
        <v>55</v>
      </c>
      <c r="L123" s="6" t="s">
        <v>56</v>
      </c>
      <c r="M123" s="9" t="s">
        <v>77</v>
      </c>
      <c r="N123" s="5">
        <v>1</v>
      </c>
    </row>
    <row r="124" spans="1:14" ht="75" x14ac:dyDescent="0.3">
      <c r="A124" s="6">
        <f t="shared" si="10"/>
        <v>89</v>
      </c>
      <c r="B124" s="12" t="s">
        <v>133</v>
      </c>
      <c r="C124" s="12" t="s">
        <v>6</v>
      </c>
      <c r="D124" s="6" t="s">
        <v>106</v>
      </c>
      <c r="E124" s="14">
        <v>173880</v>
      </c>
      <c r="F124" s="6" t="s">
        <v>132</v>
      </c>
      <c r="G124" s="7" t="s">
        <v>47</v>
      </c>
      <c r="H124" s="7">
        <v>10</v>
      </c>
      <c r="I124" s="8">
        <f t="shared" si="16"/>
        <v>17388</v>
      </c>
      <c r="J124" s="13">
        <v>173880</v>
      </c>
      <c r="K124" s="6" t="s">
        <v>55</v>
      </c>
      <c r="L124" s="6" t="s">
        <v>56</v>
      </c>
      <c r="M124" s="9" t="s">
        <v>79</v>
      </c>
      <c r="N124" s="5">
        <v>0.3</v>
      </c>
    </row>
    <row r="125" spans="1:14" ht="37.5" x14ac:dyDescent="0.3">
      <c r="A125" s="6">
        <f t="shared" si="10"/>
        <v>90</v>
      </c>
      <c r="B125" s="12" t="s">
        <v>133</v>
      </c>
      <c r="C125" s="12" t="s">
        <v>6</v>
      </c>
      <c r="D125" s="6" t="s">
        <v>149</v>
      </c>
      <c r="E125" s="14">
        <v>880000</v>
      </c>
      <c r="F125" s="6" t="s">
        <v>132</v>
      </c>
      <c r="G125" s="7" t="s">
        <v>50</v>
      </c>
      <c r="H125" s="7">
        <v>2</v>
      </c>
      <c r="I125" s="8">
        <v>440000</v>
      </c>
      <c r="J125" s="13">
        <f>H125*I125</f>
        <v>880000</v>
      </c>
      <c r="K125" s="6" t="s">
        <v>55</v>
      </c>
      <c r="L125" s="6" t="s">
        <v>58</v>
      </c>
      <c r="M125" s="9" t="s">
        <v>150</v>
      </c>
      <c r="N125" s="5">
        <v>1</v>
      </c>
    </row>
    <row r="126" spans="1:14" ht="37.5" x14ac:dyDescent="0.3">
      <c r="A126" s="6">
        <f t="shared" si="10"/>
        <v>91</v>
      </c>
      <c r="B126" s="12" t="s">
        <v>133</v>
      </c>
      <c r="C126" s="12" t="s">
        <v>6</v>
      </c>
      <c r="D126" s="6" t="s">
        <v>149</v>
      </c>
      <c r="E126" s="14">
        <v>2700000</v>
      </c>
      <c r="F126" s="6" t="s">
        <v>132</v>
      </c>
      <c r="G126" s="7" t="s">
        <v>50</v>
      </c>
      <c r="H126" s="7">
        <v>6</v>
      </c>
      <c r="I126" s="8">
        <v>450000</v>
      </c>
      <c r="J126" s="13">
        <f>H126*I126</f>
        <v>2700000</v>
      </c>
      <c r="K126" s="6" t="s">
        <v>55</v>
      </c>
      <c r="L126" s="6" t="s">
        <v>58</v>
      </c>
      <c r="M126" s="9" t="s">
        <v>150</v>
      </c>
      <c r="N126" s="5">
        <v>1</v>
      </c>
    </row>
    <row r="127" spans="1:14" ht="56.25" x14ac:dyDescent="0.3">
      <c r="A127" s="6">
        <f t="shared" si="10"/>
        <v>92</v>
      </c>
      <c r="B127" s="12" t="s">
        <v>133</v>
      </c>
      <c r="C127" s="12" t="s">
        <v>8</v>
      </c>
      <c r="D127" s="6" t="s">
        <v>110</v>
      </c>
      <c r="E127" s="14">
        <v>487690</v>
      </c>
      <c r="F127" s="6" t="s">
        <v>132</v>
      </c>
      <c r="G127" s="7" t="s">
        <v>50</v>
      </c>
      <c r="H127" s="7">
        <v>1</v>
      </c>
      <c r="I127" s="8">
        <f>E127</f>
        <v>487690</v>
      </c>
      <c r="J127" s="13">
        <f>H127*I127</f>
        <v>487690</v>
      </c>
      <c r="K127" s="6" t="s">
        <v>55</v>
      </c>
      <c r="L127" s="6" t="s">
        <v>56</v>
      </c>
      <c r="M127" s="9" t="s">
        <v>147</v>
      </c>
      <c r="N127" s="5">
        <v>0.7</v>
      </c>
    </row>
    <row r="128" spans="1:14" ht="37.5" x14ac:dyDescent="0.3">
      <c r="A128" s="6">
        <f t="shared" si="10"/>
        <v>93</v>
      </c>
      <c r="B128" s="12" t="s">
        <v>133</v>
      </c>
      <c r="C128" s="12" t="s">
        <v>9</v>
      </c>
      <c r="D128" s="6" t="s">
        <v>64</v>
      </c>
      <c r="E128" s="14">
        <v>1079370</v>
      </c>
      <c r="F128" s="6" t="s">
        <v>132</v>
      </c>
      <c r="G128" s="7" t="s">
        <v>70</v>
      </c>
      <c r="H128" s="7">
        <v>1</v>
      </c>
      <c r="I128" s="8">
        <v>1079370</v>
      </c>
      <c r="J128" s="13">
        <f>+E128</f>
        <v>1079370</v>
      </c>
      <c r="K128" s="6" t="s">
        <v>55</v>
      </c>
      <c r="L128" s="6" t="s">
        <v>56</v>
      </c>
      <c r="M128" s="9" t="s">
        <v>80</v>
      </c>
      <c r="N128" s="5">
        <v>1</v>
      </c>
    </row>
    <row r="129" spans="1:14" ht="37.5" x14ac:dyDescent="0.3">
      <c r="A129" s="6">
        <f t="shared" si="10"/>
        <v>94</v>
      </c>
      <c r="B129" s="12" t="s">
        <v>133</v>
      </c>
      <c r="C129" s="12" t="s">
        <v>9</v>
      </c>
      <c r="D129" s="6" t="s">
        <v>64</v>
      </c>
      <c r="E129" s="14">
        <v>690910</v>
      </c>
      <c r="F129" s="6" t="s">
        <v>132</v>
      </c>
      <c r="G129" s="7" t="s">
        <v>70</v>
      </c>
      <c r="H129" s="7">
        <v>1</v>
      </c>
      <c r="I129" s="8">
        <f t="shared" ref="I129" si="18">+J129/H129</f>
        <v>690910</v>
      </c>
      <c r="J129" s="13">
        <f t="shared" ref="J129" si="19">+E129</f>
        <v>690910</v>
      </c>
      <c r="K129" s="6" t="s">
        <v>55</v>
      </c>
      <c r="L129" s="6" t="s">
        <v>56</v>
      </c>
      <c r="M129" s="9" t="s">
        <v>78</v>
      </c>
      <c r="N129" s="5">
        <v>1</v>
      </c>
    </row>
    <row r="130" spans="1:14" ht="56.25" customHeight="1" x14ac:dyDescent="0.3">
      <c r="A130" s="6">
        <f t="shared" si="10"/>
        <v>95</v>
      </c>
      <c r="B130" s="12" t="s">
        <v>133</v>
      </c>
      <c r="C130" s="12" t="s">
        <v>8</v>
      </c>
      <c r="D130" s="6" t="s">
        <v>110</v>
      </c>
      <c r="E130" s="14">
        <v>12000000</v>
      </c>
      <c r="F130" s="6" t="s">
        <v>132</v>
      </c>
      <c r="G130" s="7" t="s">
        <v>50</v>
      </c>
      <c r="H130" s="7">
        <v>30</v>
      </c>
      <c r="I130" s="8">
        <v>400000</v>
      </c>
      <c r="J130" s="13">
        <f>H130*I130</f>
        <v>12000000</v>
      </c>
      <c r="K130" s="6" t="s">
        <v>55</v>
      </c>
      <c r="L130" s="6" t="s">
        <v>58</v>
      </c>
      <c r="M130" s="9" t="s">
        <v>151</v>
      </c>
      <c r="N130" s="5">
        <v>1</v>
      </c>
    </row>
    <row r="131" spans="1:14" ht="56.25" x14ac:dyDescent="0.3">
      <c r="A131" s="6">
        <f t="shared" si="10"/>
        <v>96</v>
      </c>
      <c r="B131" s="12" t="s">
        <v>133</v>
      </c>
      <c r="C131" s="12" t="s">
        <v>12</v>
      </c>
      <c r="D131" s="6" t="s">
        <v>121</v>
      </c>
      <c r="E131" s="14">
        <v>48080344</v>
      </c>
      <c r="F131" s="6" t="s">
        <v>132</v>
      </c>
      <c r="G131" s="7" t="s">
        <v>50</v>
      </c>
      <c r="H131" s="7">
        <v>1</v>
      </c>
      <c r="I131" s="8">
        <v>480803.44</v>
      </c>
      <c r="J131" s="13">
        <f>I131*H131</f>
        <v>480803.44</v>
      </c>
      <c r="K131" s="6" t="s">
        <v>55</v>
      </c>
      <c r="L131" s="6" t="s">
        <v>56</v>
      </c>
      <c r="M131" s="9" t="s">
        <v>118</v>
      </c>
      <c r="N131" s="5">
        <v>0.3</v>
      </c>
    </row>
    <row r="132" spans="1:14" ht="37.5" x14ac:dyDescent="0.3">
      <c r="A132" s="6">
        <f t="shared" si="10"/>
        <v>97</v>
      </c>
      <c r="B132" s="12" t="s">
        <v>133</v>
      </c>
      <c r="C132" s="12" t="s">
        <v>11</v>
      </c>
      <c r="D132" s="6" t="s">
        <v>108</v>
      </c>
      <c r="E132" s="14">
        <v>9875000</v>
      </c>
      <c r="F132" s="6" t="s">
        <v>132</v>
      </c>
      <c r="G132" s="7" t="s">
        <v>50</v>
      </c>
      <c r="H132" s="7">
        <v>1</v>
      </c>
      <c r="I132" s="8">
        <v>9875000</v>
      </c>
      <c r="J132" s="8">
        <v>9875000</v>
      </c>
      <c r="K132" s="6" t="s">
        <v>55</v>
      </c>
      <c r="L132" s="6" t="s">
        <v>56</v>
      </c>
      <c r="M132" s="9" t="s">
        <v>152</v>
      </c>
      <c r="N132" s="5">
        <v>1</v>
      </c>
    </row>
    <row r="133" spans="1:14" ht="37.5" x14ac:dyDescent="0.3">
      <c r="A133" s="6">
        <f t="shared" si="10"/>
        <v>98</v>
      </c>
      <c r="B133" s="12" t="s">
        <v>133</v>
      </c>
      <c r="C133" s="12" t="s">
        <v>6</v>
      </c>
      <c r="D133" s="6" t="s">
        <v>120</v>
      </c>
      <c r="E133" s="14">
        <v>24402164.399999999</v>
      </c>
      <c r="F133" s="6" t="s">
        <v>132</v>
      </c>
      <c r="G133" s="7" t="s">
        <v>70</v>
      </c>
      <c r="H133" s="7">
        <v>1</v>
      </c>
      <c r="I133" s="8">
        <f>E133</f>
        <v>24402164.399999999</v>
      </c>
      <c r="J133" s="13">
        <f>I133</f>
        <v>24402164.399999999</v>
      </c>
      <c r="K133" s="6" t="s">
        <v>55</v>
      </c>
      <c r="L133" s="6" t="s">
        <v>56</v>
      </c>
      <c r="M133" s="9" t="s">
        <v>81</v>
      </c>
      <c r="N133" s="5">
        <v>1</v>
      </c>
    </row>
    <row r="134" spans="1:14" ht="56.25" x14ac:dyDescent="0.3">
      <c r="A134" s="6">
        <f t="shared" si="10"/>
        <v>99</v>
      </c>
      <c r="B134" s="12" t="s">
        <v>133</v>
      </c>
      <c r="C134" s="12" t="s">
        <v>8</v>
      </c>
      <c r="D134" s="6" t="s">
        <v>103</v>
      </c>
      <c r="E134" s="14">
        <v>12540664</v>
      </c>
      <c r="F134" s="6" t="s">
        <v>132</v>
      </c>
      <c r="G134" s="7" t="s">
        <v>47</v>
      </c>
      <c r="H134" s="7">
        <v>1</v>
      </c>
      <c r="I134" s="8">
        <f>E134</f>
        <v>12540664</v>
      </c>
      <c r="J134" s="13">
        <f>I134</f>
        <v>12540664</v>
      </c>
      <c r="K134" s="6" t="s">
        <v>55</v>
      </c>
      <c r="L134" s="6" t="s">
        <v>56</v>
      </c>
      <c r="M134" s="9" t="s">
        <v>24</v>
      </c>
      <c r="N134" s="5">
        <v>1</v>
      </c>
    </row>
    <row r="135" spans="1:14" ht="56.25" x14ac:dyDescent="0.3">
      <c r="A135" s="6">
        <f t="shared" si="10"/>
        <v>100</v>
      </c>
      <c r="B135" s="12" t="s">
        <v>133</v>
      </c>
      <c r="C135" s="12" t="s">
        <v>12</v>
      </c>
      <c r="D135" s="6" t="s">
        <v>153</v>
      </c>
      <c r="E135" s="14">
        <v>1372446.34</v>
      </c>
      <c r="F135" s="6" t="s">
        <v>132</v>
      </c>
      <c r="G135" s="7" t="s">
        <v>50</v>
      </c>
      <c r="H135" s="7">
        <v>1</v>
      </c>
      <c r="I135" s="8">
        <f>E135</f>
        <v>1372446.34</v>
      </c>
      <c r="J135" s="13">
        <f>I135</f>
        <v>1372446.34</v>
      </c>
      <c r="K135" s="6" t="s">
        <v>55</v>
      </c>
      <c r="L135" s="6" t="s">
        <v>56</v>
      </c>
      <c r="M135" s="9" t="s">
        <v>118</v>
      </c>
      <c r="N135" s="5">
        <v>0.7</v>
      </c>
    </row>
    <row r="136" spans="1:14" ht="37.5" x14ac:dyDescent="0.3">
      <c r="A136" s="6">
        <f t="shared" si="10"/>
        <v>101</v>
      </c>
      <c r="B136" s="12" t="s">
        <v>133</v>
      </c>
      <c r="C136" s="12" t="s">
        <v>6</v>
      </c>
      <c r="D136" s="6" t="s">
        <v>154</v>
      </c>
      <c r="E136" s="14">
        <v>1660596</v>
      </c>
      <c r="F136" s="6" t="s">
        <v>132</v>
      </c>
      <c r="G136" s="7" t="s">
        <v>50</v>
      </c>
      <c r="H136" s="7">
        <v>1</v>
      </c>
      <c r="I136" s="8">
        <v>1660596</v>
      </c>
      <c r="J136" s="13">
        <f t="shared" ref="J136:J141" si="20">H136*I136</f>
        <v>1660596</v>
      </c>
      <c r="K136" s="6" t="s">
        <v>55</v>
      </c>
      <c r="L136" s="6" t="s">
        <v>56</v>
      </c>
      <c r="M136" s="9" t="s">
        <v>155</v>
      </c>
      <c r="N136" s="5">
        <v>0.3</v>
      </c>
    </row>
    <row r="137" spans="1:14" ht="56.25" x14ac:dyDescent="0.3">
      <c r="A137" s="6">
        <f t="shared" si="10"/>
        <v>102</v>
      </c>
      <c r="B137" s="12" t="s">
        <v>133</v>
      </c>
      <c r="C137" s="12" t="s">
        <v>8</v>
      </c>
      <c r="D137" s="6" t="s">
        <v>110</v>
      </c>
      <c r="E137" s="14">
        <v>1800000</v>
      </c>
      <c r="F137" s="6" t="s">
        <v>132</v>
      </c>
      <c r="G137" s="7" t="s">
        <v>50</v>
      </c>
      <c r="H137" s="7">
        <v>2</v>
      </c>
      <c r="I137" s="8">
        <v>900000</v>
      </c>
      <c r="J137" s="13">
        <f t="shared" si="20"/>
        <v>1800000</v>
      </c>
      <c r="K137" s="6" t="s">
        <v>55</v>
      </c>
      <c r="L137" s="6" t="s">
        <v>56</v>
      </c>
      <c r="M137" s="9" t="s">
        <v>156</v>
      </c>
      <c r="N137" s="5">
        <v>0.3</v>
      </c>
    </row>
    <row r="138" spans="1:14" ht="56.25" x14ac:dyDescent="0.3">
      <c r="A138" s="6">
        <f t="shared" si="10"/>
        <v>103</v>
      </c>
      <c r="B138" s="12" t="s">
        <v>133</v>
      </c>
      <c r="C138" s="12" t="s">
        <v>8</v>
      </c>
      <c r="D138" s="6" t="s">
        <v>110</v>
      </c>
      <c r="E138" s="14">
        <v>300000</v>
      </c>
      <c r="F138" s="6" t="s">
        <v>132</v>
      </c>
      <c r="G138" s="7" t="s">
        <v>50</v>
      </c>
      <c r="H138" s="7">
        <v>1</v>
      </c>
      <c r="I138" s="8">
        <v>300000</v>
      </c>
      <c r="J138" s="13">
        <f t="shared" si="20"/>
        <v>300000</v>
      </c>
      <c r="K138" s="6" t="s">
        <v>55</v>
      </c>
      <c r="L138" s="6" t="s">
        <v>56</v>
      </c>
      <c r="M138" s="9" t="s">
        <v>157</v>
      </c>
      <c r="N138" s="5">
        <v>0.3</v>
      </c>
    </row>
    <row r="139" spans="1:14" ht="56.25" x14ac:dyDescent="0.3">
      <c r="A139" s="6">
        <f t="shared" si="10"/>
        <v>104</v>
      </c>
      <c r="B139" s="12" t="s">
        <v>133</v>
      </c>
      <c r="C139" s="12" t="s">
        <v>8</v>
      </c>
      <c r="D139" s="6" t="s">
        <v>110</v>
      </c>
      <c r="E139" s="14">
        <v>2400000</v>
      </c>
      <c r="F139" s="6" t="s">
        <v>132</v>
      </c>
      <c r="G139" s="7" t="s">
        <v>50</v>
      </c>
      <c r="H139" s="7">
        <v>1</v>
      </c>
      <c r="I139" s="8">
        <v>2400000</v>
      </c>
      <c r="J139" s="13">
        <f t="shared" si="20"/>
        <v>2400000</v>
      </c>
      <c r="K139" s="6" t="s">
        <v>55</v>
      </c>
      <c r="L139" s="6" t="s">
        <v>56</v>
      </c>
      <c r="M139" s="9" t="s">
        <v>158</v>
      </c>
      <c r="N139" s="5">
        <v>0.3</v>
      </c>
    </row>
    <row r="140" spans="1:14" ht="56.25" x14ac:dyDescent="0.3">
      <c r="A140" s="6">
        <f t="shared" si="10"/>
        <v>105</v>
      </c>
      <c r="B140" s="12" t="s">
        <v>133</v>
      </c>
      <c r="C140" s="12" t="s">
        <v>8</v>
      </c>
      <c r="D140" s="6" t="s">
        <v>110</v>
      </c>
      <c r="E140" s="14">
        <v>1800000</v>
      </c>
      <c r="F140" s="6" t="s">
        <v>132</v>
      </c>
      <c r="G140" s="7" t="s">
        <v>50</v>
      </c>
      <c r="H140" s="7">
        <v>1</v>
      </c>
      <c r="I140" s="8">
        <v>1800000</v>
      </c>
      <c r="J140" s="13">
        <f t="shared" si="20"/>
        <v>1800000</v>
      </c>
      <c r="K140" s="6" t="s">
        <v>55</v>
      </c>
      <c r="L140" s="6" t="s">
        <v>56</v>
      </c>
      <c r="M140" s="9" t="s">
        <v>159</v>
      </c>
      <c r="N140" s="5">
        <v>0.3</v>
      </c>
    </row>
    <row r="141" spans="1:14" ht="56.25" x14ac:dyDescent="0.3">
      <c r="A141" s="6">
        <f t="shared" si="10"/>
        <v>106</v>
      </c>
      <c r="B141" s="12" t="s">
        <v>133</v>
      </c>
      <c r="C141" s="12" t="s">
        <v>8</v>
      </c>
      <c r="D141" s="6" t="s">
        <v>110</v>
      </c>
      <c r="E141" s="14">
        <v>3773490</v>
      </c>
      <c r="F141" s="6" t="s">
        <v>132</v>
      </c>
      <c r="G141" s="7" t="s">
        <v>50</v>
      </c>
      <c r="H141" s="7">
        <v>1</v>
      </c>
      <c r="I141" s="8">
        <v>3773490</v>
      </c>
      <c r="J141" s="13">
        <f t="shared" si="20"/>
        <v>3773490</v>
      </c>
      <c r="K141" s="6" t="s">
        <v>55</v>
      </c>
      <c r="L141" s="6" t="s">
        <v>56</v>
      </c>
      <c r="M141" s="9" t="s">
        <v>160</v>
      </c>
      <c r="N141" s="5">
        <v>0.3</v>
      </c>
    </row>
    <row r="142" spans="1:14" ht="56.25" x14ac:dyDescent="0.3">
      <c r="A142" s="6">
        <f t="shared" si="10"/>
        <v>107</v>
      </c>
      <c r="B142" s="12" t="s">
        <v>133</v>
      </c>
      <c r="C142" s="12" t="s">
        <v>8</v>
      </c>
      <c r="D142" s="6" t="s">
        <v>110</v>
      </c>
      <c r="E142" s="14">
        <v>3000000</v>
      </c>
      <c r="F142" s="6" t="s">
        <v>132</v>
      </c>
      <c r="G142" s="7" t="s">
        <v>50</v>
      </c>
      <c r="H142" s="7">
        <v>1</v>
      </c>
      <c r="I142" s="8">
        <f>E142</f>
        <v>3000000</v>
      </c>
      <c r="J142" s="13">
        <f>I142*H142</f>
        <v>3000000</v>
      </c>
      <c r="K142" s="6" t="s">
        <v>55</v>
      </c>
      <c r="L142" s="6" t="s">
        <v>56</v>
      </c>
      <c r="M142" s="9" t="s">
        <v>161</v>
      </c>
      <c r="N142" s="5">
        <v>0.3</v>
      </c>
    </row>
    <row r="143" spans="1:14" ht="75" x14ac:dyDescent="0.3">
      <c r="A143" s="6">
        <f t="shared" si="10"/>
        <v>108</v>
      </c>
      <c r="B143" s="12" t="s">
        <v>134</v>
      </c>
      <c r="C143" s="12" t="s">
        <v>6</v>
      </c>
      <c r="D143" s="6" t="s">
        <v>106</v>
      </c>
      <c r="E143" s="14">
        <v>405720</v>
      </c>
      <c r="F143" s="6" t="s">
        <v>132</v>
      </c>
      <c r="G143" s="7" t="s">
        <v>47</v>
      </c>
      <c r="H143" s="7">
        <v>10</v>
      </c>
      <c r="I143" s="8">
        <v>40572</v>
      </c>
      <c r="J143" s="13">
        <f>I143*H143</f>
        <v>405720</v>
      </c>
      <c r="K143" s="6" t="s">
        <v>55</v>
      </c>
      <c r="L143" s="6" t="s">
        <v>56</v>
      </c>
      <c r="M143" s="9" t="s">
        <v>79</v>
      </c>
      <c r="N143" s="5">
        <v>0.7</v>
      </c>
    </row>
    <row r="144" spans="1:14" ht="75" x14ac:dyDescent="0.3">
      <c r="A144" s="6">
        <f t="shared" si="10"/>
        <v>109</v>
      </c>
      <c r="B144" s="12" t="s">
        <v>134</v>
      </c>
      <c r="C144" s="12" t="s">
        <v>8</v>
      </c>
      <c r="D144" s="6" t="s">
        <v>163</v>
      </c>
      <c r="E144" s="14">
        <v>5000000</v>
      </c>
      <c r="F144" s="6" t="s">
        <v>132</v>
      </c>
      <c r="G144" s="7" t="s">
        <v>47</v>
      </c>
      <c r="H144" s="7">
        <v>2</v>
      </c>
      <c r="I144" s="8">
        <v>2500000</v>
      </c>
      <c r="J144" s="13">
        <f>H144*I144</f>
        <v>5000000</v>
      </c>
      <c r="K144" s="6" t="s">
        <v>55</v>
      </c>
      <c r="L144" s="6" t="s">
        <v>58</v>
      </c>
      <c r="M144" s="9" t="s">
        <v>162</v>
      </c>
      <c r="N144" s="5">
        <v>1</v>
      </c>
    </row>
    <row r="145" spans="1:14" ht="37.5" x14ac:dyDescent="0.3">
      <c r="A145" s="6">
        <f t="shared" si="10"/>
        <v>110</v>
      </c>
      <c r="B145" s="12" t="s">
        <v>134</v>
      </c>
      <c r="C145" s="12" t="s">
        <v>9</v>
      </c>
      <c r="D145" s="6" t="s">
        <v>64</v>
      </c>
      <c r="E145" s="14">
        <v>690910</v>
      </c>
      <c r="F145" s="6" t="s">
        <v>132</v>
      </c>
      <c r="G145" s="7" t="s">
        <v>70</v>
      </c>
      <c r="H145" s="7">
        <v>1</v>
      </c>
      <c r="I145" s="8">
        <f t="shared" ref="I145:I148" si="21">+J145/H145</f>
        <v>690910</v>
      </c>
      <c r="J145" s="13">
        <f t="shared" ref="J145:J148" si="22">+E145</f>
        <v>690910</v>
      </c>
      <c r="K145" s="6" t="s">
        <v>55</v>
      </c>
      <c r="L145" s="6" t="s">
        <v>56</v>
      </c>
      <c r="M145" s="9" t="s">
        <v>78</v>
      </c>
      <c r="N145" s="5">
        <v>1</v>
      </c>
    </row>
    <row r="146" spans="1:14" ht="37.5" x14ac:dyDescent="0.3">
      <c r="A146" s="6">
        <f t="shared" si="10"/>
        <v>111</v>
      </c>
      <c r="B146" s="12" t="s">
        <v>134</v>
      </c>
      <c r="C146" s="12" t="s">
        <v>7</v>
      </c>
      <c r="D146" s="6" t="s">
        <v>19</v>
      </c>
      <c r="E146" s="14">
        <v>770000</v>
      </c>
      <c r="F146" s="6" t="s">
        <v>131</v>
      </c>
      <c r="G146" s="7" t="s">
        <v>70</v>
      </c>
      <c r="H146" s="7">
        <v>1</v>
      </c>
      <c r="I146" s="8">
        <f t="shared" si="21"/>
        <v>770000</v>
      </c>
      <c r="J146" s="13">
        <f t="shared" si="22"/>
        <v>770000</v>
      </c>
      <c r="K146" s="6" t="s">
        <v>55</v>
      </c>
      <c r="L146" s="6" t="s">
        <v>56</v>
      </c>
      <c r="M146" s="9" t="s">
        <v>76</v>
      </c>
      <c r="N146" s="5">
        <v>1</v>
      </c>
    </row>
    <row r="147" spans="1:14" ht="37.5" x14ac:dyDescent="0.3">
      <c r="A147" s="6">
        <f t="shared" si="10"/>
        <v>112</v>
      </c>
      <c r="B147" s="12" t="s">
        <v>134</v>
      </c>
      <c r="C147" s="12" t="s">
        <v>9</v>
      </c>
      <c r="D147" s="6" t="s">
        <v>69</v>
      </c>
      <c r="E147" s="14">
        <v>900000</v>
      </c>
      <c r="F147" s="6" t="s">
        <v>132</v>
      </c>
      <c r="G147" s="7" t="s">
        <v>70</v>
      </c>
      <c r="H147" s="7">
        <v>1</v>
      </c>
      <c r="I147" s="8">
        <f t="shared" si="21"/>
        <v>900000</v>
      </c>
      <c r="J147" s="13">
        <f t="shared" si="22"/>
        <v>900000</v>
      </c>
      <c r="K147" s="6" t="s">
        <v>55</v>
      </c>
      <c r="L147" s="6" t="s">
        <v>56</v>
      </c>
      <c r="M147" s="9" t="s">
        <v>82</v>
      </c>
      <c r="N147" s="5">
        <v>1</v>
      </c>
    </row>
    <row r="148" spans="1:14" ht="37.5" x14ac:dyDescent="0.3">
      <c r="A148" s="6">
        <f t="shared" si="10"/>
        <v>113</v>
      </c>
      <c r="B148" s="12" t="s">
        <v>134</v>
      </c>
      <c r="C148" s="12" t="s">
        <v>7</v>
      </c>
      <c r="D148" s="6" t="s">
        <v>65</v>
      </c>
      <c r="E148" s="14">
        <v>1010000</v>
      </c>
      <c r="F148" s="6" t="s">
        <v>132</v>
      </c>
      <c r="G148" s="7" t="s">
        <v>70</v>
      </c>
      <c r="H148" s="7">
        <v>1</v>
      </c>
      <c r="I148" s="8">
        <f t="shared" si="21"/>
        <v>1010000</v>
      </c>
      <c r="J148" s="13">
        <f t="shared" si="22"/>
        <v>1010000</v>
      </c>
      <c r="K148" s="6" t="s">
        <v>55</v>
      </c>
      <c r="L148" s="6" t="s">
        <v>56</v>
      </c>
      <c r="M148" s="9" t="s">
        <v>76</v>
      </c>
      <c r="N148" s="5">
        <v>1</v>
      </c>
    </row>
    <row r="149" spans="1:14" ht="37.5" x14ac:dyDescent="0.3">
      <c r="A149" s="6">
        <f t="shared" si="10"/>
        <v>114</v>
      </c>
      <c r="B149" s="12" t="s">
        <v>134</v>
      </c>
      <c r="C149" s="12" t="s">
        <v>9</v>
      </c>
      <c r="D149" s="6" t="s">
        <v>64</v>
      </c>
      <c r="E149" s="14">
        <v>1079370</v>
      </c>
      <c r="F149" s="6" t="s">
        <v>132</v>
      </c>
      <c r="G149" s="7" t="s">
        <v>70</v>
      </c>
      <c r="H149" s="7">
        <v>1</v>
      </c>
      <c r="I149" s="8">
        <v>1079370</v>
      </c>
      <c r="J149" s="13">
        <f>+E149</f>
        <v>1079370</v>
      </c>
      <c r="K149" s="6" t="s">
        <v>55</v>
      </c>
      <c r="L149" s="6" t="s">
        <v>56</v>
      </c>
      <c r="M149" s="9" t="s">
        <v>80</v>
      </c>
      <c r="N149" s="5">
        <v>1</v>
      </c>
    </row>
    <row r="150" spans="1:14" ht="37.5" x14ac:dyDescent="0.3">
      <c r="A150" s="6">
        <f t="shared" si="10"/>
        <v>115</v>
      </c>
      <c r="B150" s="12" t="s">
        <v>134</v>
      </c>
      <c r="C150" s="12" t="s">
        <v>9</v>
      </c>
      <c r="D150" s="6" t="s">
        <v>164</v>
      </c>
      <c r="E150" s="14">
        <v>3720000</v>
      </c>
      <c r="F150" s="6" t="s">
        <v>132</v>
      </c>
      <c r="G150" s="7" t="s">
        <v>50</v>
      </c>
      <c r="H150" s="7">
        <v>6000</v>
      </c>
      <c r="I150" s="8">
        <v>620</v>
      </c>
      <c r="J150" s="13">
        <f>H150*I150</f>
        <v>3720000</v>
      </c>
      <c r="K150" s="6" t="s">
        <v>55</v>
      </c>
      <c r="L150" s="6" t="s">
        <v>56</v>
      </c>
      <c r="M150" s="9" t="s">
        <v>165</v>
      </c>
      <c r="N150" s="5">
        <v>0.3</v>
      </c>
    </row>
    <row r="151" spans="1:14" ht="37.5" x14ac:dyDescent="0.3">
      <c r="A151" s="6">
        <f t="shared" si="10"/>
        <v>116</v>
      </c>
      <c r="B151" s="12" t="s">
        <v>134</v>
      </c>
      <c r="C151" s="12" t="s">
        <v>6</v>
      </c>
      <c r="D151" s="6" t="s">
        <v>166</v>
      </c>
      <c r="E151" s="14">
        <v>462000</v>
      </c>
      <c r="F151" s="6" t="s">
        <v>132</v>
      </c>
      <c r="G151" s="7" t="s">
        <v>50</v>
      </c>
      <c r="H151" s="7">
        <v>14</v>
      </c>
      <c r="I151" s="8">
        <v>33000</v>
      </c>
      <c r="J151" s="13">
        <f>H151*I151</f>
        <v>462000</v>
      </c>
      <c r="K151" s="6" t="s">
        <v>55</v>
      </c>
      <c r="L151" s="6" t="s">
        <v>56</v>
      </c>
      <c r="M151" s="9" t="s">
        <v>129</v>
      </c>
      <c r="N151" s="5">
        <v>1</v>
      </c>
    </row>
    <row r="152" spans="1:14" ht="37.5" x14ac:dyDescent="0.3">
      <c r="A152" s="6">
        <f t="shared" si="10"/>
        <v>117</v>
      </c>
      <c r="B152" s="12" t="s">
        <v>134</v>
      </c>
      <c r="C152" s="12" t="s">
        <v>7</v>
      </c>
      <c r="D152" s="6" t="s">
        <v>65</v>
      </c>
      <c r="E152" s="14">
        <v>14410000</v>
      </c>
      <c r="F152" s="6" t="s">
        <v>132</v>
      </c>
      <c r="G152" s="7" t="s">
        <v>70</v>
      </c>
      <c r="H152" s="7">
        <v>1</v>
      </c>
      <c r="I152" s="8">
        <f t="shared" ref="I152" si="23">+J152/H152</f>
        <v>14410000</v>
      </c>
      <c r="J152" s="13">
        <f t="shared" ref="J152" si="24">+E152</f>
        <v>14410000</v>
      </c>
      <c r="K152" s="6" t="s">
        <v>55</v>
      </c>
      <c r="L152" s="6" t="s">
        <v>56</v>
      </c>
      <c r="M152" s="9" t="s">
        <v>77</v>
      </c>
      <c r="N152" s="5">
        <v>1</v>
      </c>
    </row>
    <row r="153" spans="1:14" ht="93.75" x14ac:dyDescent="0.3">
      <c r="A153" s="6">
        <f t="shared" si="10"/>
        <v>118</v>
      </c>
      <c r="B153" s="12" t="s">
        <v>134</v>
      </c>
      <c r="C153" s="12" t="s">
        <v>13</v>
      </c>
      <c r="D153" s="6" t="s">
        <v>94</v>
      </c>
      <c r="E153" s="14">
        <v>6918675</v>
      </c>
      <c r="F153" s="6" t="s">
        <v>132</v>
      </c>
      <c r="G153" s="7" t="s">
        <v>50</v>
      </c>
      <c r="H153" s="7">
        <v>53</v>
      </c>
      <c r="I153" s="8">
        <v>130541.04</v>
      </c>
      <c r="J153" s="14">
        <v>6918675</v>
      </c>
      <c r="K153" s="6" t="s">
        <v>55</v>
      </c>
      <c r="L153" s="6" t="s">
        <v>56</v>
      </c>
      <c r="M153" s="9" t="s">
        <v>83</v>
      </c>
      <c r="N153" s="5">
        <v>0.3</v>
      </c>
    </row>
    <row r="154" spans="1:14" ht="75" x14ac:dyDescent="0.3">
      <c r="A154" s="6">
        <f t="shared" si="10"/>
        <v>119</v>
      </c>
      <c r="B154" s="12" t="s">
        <v>134</v>
      </c>
      <c r="C154" s="12" t="s">
        <v>169</v>
      </c>
      <c r="D154" s="6" t="s">
        <v>168</v>
      </c>
      <c r="E154" s="14">
        <v>291600</v>
      </c>
      <c r="F154" s="6" t="s">
        <v>132</v>
      </c>
      <c r="G154" s="7" t="s">
        <v>50</v>
      </c>
      <c r="H154" s="7">
        <v>1</v>
      </c>
      <c r="I154" s="8">
        <v>291600</v>
      </c>
      <c r="J154" s="14">
        <f>I154*H154</f>
        <v>291600</v>
      </c>
      <c r="K154" s="6" t="s">
        <v>55</v>
      </c>
      <c r="L154" s="6" t="s">
        <v>56</v>
      </c>
      <c r="M154" s="9" t="s">
        <v>167</v>
      </c>
      <c r="N154" s="5">
        <v>1</v>
      </c>
    </row>
    <row r="155" spans="1:14" ht="37.5" x14ac:dyDescent="0.3">
      <c r="A155" s="6">
        <f t="shared" si="10"/>
        <v>120</v>
      </c>
      <c r="B155" s="12" t="s">
        <v>134</v>
      </c>
      <c r="C155" s="12" t="s">
        <v>6</v>
      </c>
      <c r="D155" s="6" t="s">
        <v>120</v>
      </c>
      <c r="E155" s="14">
        <v>30789813.600000001</v>
      </c>
      <c r="F155" s="6" t="s">
        <v>132</v>
      </c>
      <c r="G155" s="7" t="s">
        <v>70</v>
      </c>
      <c r="H155" s="7">
        <v>1</v>
      </c>
      <c r="I155" s="8">
        <v>30789813.600000001</v>
      </c>
      <c r="J155" s="8">
        <v>30789813.600000001</v>
      </c>
      <c r="K155" s="6" t="s">
        <v>55</v>
      </c>
      <c r="L155" s="6" t="s">
        <v>56</v>
      </c>
      <c r="M155" s="9" t="s">
        <v>81</v>
      </c>
      <c r="N155" s="5">
        <v>0.3</v>
      </c>
    </row>
    <row r="156" spans="1:14" ht="37.5" x14ac:dyDescent="0.3">
      <c r="A156" s="6">
        <f t="shared" si="10"/>
        <v>121</v>
      </c>
      <c r="B156" s="12" t="s">
        <v>134</v>
      </c>
      <c r="C156" s="12" t="s">
        <v>170</v>
      </c>
      <c r="D156" s="6" t="s">
        <v>171</v>
      </c>
      <c r="E156" s="14">
        <v>68350000</v>
      </c>
      <c r="F156" s="6" t="s">
        <v>132</v>
      </c>
      <c r="G156" s="7" t="s">
        <v>210</v>
      </c>
      <c r="H156" s="7">
        <v>9</v>
      </c>
      <c r="I156" s="13">
        <v>7594444.4400000004</v>
      </c>
      <c r="J156" s="13">
        <f>H156*I156</f>
        <v>68349999.960000008</v>
      </c>
      <c r="K156" s="6" t="s">
        <v>55</v>
      </c>
      <c r="L156" s="6" t="s">
        <v>56</v>
      </c>
      <c r="M156" s="9" t="s">
        <v>172</v>
      </c>
      <c r="N156" s="5">
        <v>1</v>
      </c>
    </row>
    <row r="157" spans="1:14" ht="37.5" x14ac:dyDescent="0.3">
      <c r="A157" s="6">
        <f t="shared" si="10"/>
        <v>122</v>
      </c>
      <c r="B157" s="12" t="s">
        <v>134</v>
      </c>
      <c r="C157" s="12" t="s">
        <v>3</v>
      </c>
      <c r="D157" s="6" t="s">
        <v>46</v>
      </c>
      <c r="E157" s="14">
        <v>1717015.8</v>
      </c>
      <c r="F157" s="6" t="s">
        <v>132</v>
      </c>
      <c r="G157" s="7" t="s">
        <v>47</v>
      </c>
      <c r="H157" s="7">
        <v>1</v>
      </c>
      <c r="I157" s="8">
        <f t="shared" ref="I157" si="25">+J157/H157</f>
        <v>1717015.8</v>
      </c>
      <c r="J157" s="13">
        <f t="shared" ref="J157" si="26">+E157</f>
        <v>1717015.8</v>
      </c>
      <c r="K157" s="6" t="s">
        <v>55</v>
      </c>
      <c r="L157" s="6" t="s">
        <v>56</v>
      </c>
      <c r="M157" s="9" t="s">
        <v>57</v>
      </c>
      <c r="N157" s="5">
        <v>1</v>
      </c>
    </row>
    <row r="158" spans="1:14" ht="37.5" x14ac:dyDescent="0.3">
      <c r="A158" s="6">
        <f t="shared" si="10"/>
        <v>123</v>
      </c>
      <c r="B158" s="12" t="s">
        <v>134</v>
      </c>
      <c r="C158" s="12" t="s">
        <v>145</v>
      </c>
      <c r="D158" s="6" t="s">
        <v>146</v>
      </c>
      <c r="E158" s="14">
        <v>15776000</v>
      </c>
      <c r="F158" s="6" t="s">
        <v>132</v>
      </c>
      <c r="G158" s="7" t="s">
        <v>50</v>
      </c>
      <c r="H158" s="7">
        <v>4</v>
      </c>
      <c r="I158" s="8">
        <v>3944000</v>
      </c>
      <c r="J158" s="13">
        <f>I158*H158</f>
        <v>15776000</v>
      </c>
      <c r="K158" s="6" t="s">
        <v>55</v>
      </c>
      <c r="L158" s="6" t="s">
        <v>58</v>
      </c>
      <c r="M158" s="9" t="s">
        <v>173</v>
      </c>
      <c r="N158" s="5">
        <v>1</v>
      </c>
    </row>
    <row r="159" spans="1:14" ht="37.5" x14ac:dyDescent="0.3">
      <c r="A159" s="6">
        <f t="shared" si="10"/>
        <v>124</v>
      </c>
      <c r="B159" s="12" t="s">
        <v>134</v>
      </c>
      <c r="C159" s="12" t="s">
        <v>12</v>
      </c>
      <c r="D159" s="6" t="s">
        <v>174</v>
      </c>
      <c r="E159" s="14">
        <v>660000</v>
      </c>
      <c r="F159" s="6" t="s">
        <v>132</v>
      </c>
      <c r="G159" s="7" t="s">
        <v>50</v>
      </c>
      <c r="H159" s="7">
        <v>2</v>
      </c>
      <c r="I159" s="8">
        <v>330000</v>
      </c>
      <c r="J159" s="13">
        <v>660000</v>
      </c>
      <c r="K159" s="6" t="s">
        <v>55</v>
      </c>
      <c r="L159" s="6" t="s">
        <v>56</v>
      </c>
      <c r="M159" s="9" t="s">
        <v>129</v>
      </c>
      <c r="N159" s="5">
        <v>1</v>
      </c>
    </row>
    <row r="160" spans="1:14" ht="56.25" x14ac:dyDescent="0.3">
      <c r="A160" s="6">
        <f t="shared" si="10"/>
        <v>125</v>
      </c>
      <c r="B160" s="12" t="s">
        <v>134</v>
      </c>
      <c r="C160" s="12" t="s">
        <v>8</v>
      </c>
      <c r="D160" s="6" t="s">
        <v>175</v>
      </c>
      <c r="E160" s="14">
        <v>8231000</v>
      </c>
      <c r="F160" s="6" t="s">
        <v>132</v>
      </c>
      <c r="G160" s="7" t="s">
        <v>50</v>
      </c>
      <c r="H160" s="7">
        <v>1</v>
      </c>
      <c r="I160" s="8">
        <v>8231000</v>
      </c>
      <c r="J160" s="13">
        <f>I160</f>
        <v>8231000</v>
      </c>
      <c r="K160" s="6" t="s">
        <v>55</v>
      </c>
      <c r="L160" s="6" t="s">
        <v>56</v>
      </c>
      <c r="M160" s="9" t="s">
        <v>57</v>
      </c>
      <c r="N160" s="5">
        <v>1</v>
      </c>
    </row>
    <row r="161" spans="1:14" ht="37.5" x14ac:dyDescent="0.3">
      <c r="A161" s="6">
        <f t="shared" si="10"/>
        <v>126</v>
      </c>
      <c r="B161" s="12" t="s">
        <v>134</v>
      </c>
      <c r="C161" s="12" t="s">
        <v>6</v>
      </c>
      <c r="D161" s="6" t="s">
        <v>120</v>
      </c>
      <c r="E161" s="14">
        <v>3421090.4</v>
      </c>
      <c r="F161" s="6" t="s">
        <v>132</v>
      </c>
      <c r="G161" s="7" t="s">
        <v>70</v>
      </c>
      <c r="H161" s="7">
        <v>1</v>
      </c>
      <c r="I161" s="8">
        <v>3421090.4</v>
      </c>
      <c r="J161" s="16">
        <v>3421090.4</v>
      </c>
      <c r="K161" s="6" t="s">
        <v>55</v>
      </c>
      <c r="L161" s="6" t="s">
        <v>56</v>
      </c>
      <c r="M161" s="9" t="s">
        <v>81</v>
      </c>
      <c r="N161" s="5">
        <v>0.1</v>
      </c>
    </row>
    <row r="162" spans="1:14" ht="37.5" x14ac:dyDescent="0.3">
      <c r="A162" s="6">
        <f t="shared" si="10"/>
        <v>127</v>
      </c>
      <c r="B162" s="12" t="s">
        <v>134</v>
      </c>
      <c r="C162" s="12" t="s">
        <v>12</v>
      </c>
      <c r="D162" s="6" t="s">
        <v>174</v>
      </c>
      <c r="E162" s="14">
        <v>1650000</v>
      </c>
      <c r="F162" s="6" t="s">
        <v>132</v>
      </c>
      <c r="G162" s="7" t="s">
        <v>50</v>
      </c>
      <c r="H162" s="7">
        <v>1</v>
      </c>
      <c r="I162" s="8">
        <v>1650000</v>
      </c>
      <c r="J162" s="8">
        <v>1650000</v>
      </c>
      <c r="K162" s="6" t="s">
        <v>55</v>
      </c>
      <c r="L162" s="6" t="s">
        <v>56</v>
      </c>
      <c r="M162" s="9" t="s">
        <v>129</v>
      </c>
      <c r="N162" s="5">
        <v>1</v>
      </c>
    </row>
    <row r="163" spans="1:14" ht="93.75" x14ac:dyDescent="0.3">
      <c r="A163" s="6">
        <f t="shared" si="10"/>
        <v>128</v>
      </c>
      <c r="B163" s="12" t="s">
        <v>134</v>
      </c>
      <c r="C163" s="12" t="s">
        <v>13</v>
      </c>
      <c r="D163" s="6" t="s">
        <v>94</v>
      </c>
      <c r="E163" s="14">
        <v>16143575</v>
      </c>
      <c r="F163" s="6" t="s">
        <v>132</v>
      </c>
      <c r="G163" s="7" t="s">
        <v>50</v>
      </c>
      <c r="H163" s="7">
        <v>53</v>
      </c>
      <c r="I163" s="8">
        <v>304595.75</v>
      </c>
      <c r="J163" s="14">
        <v>16143575</v>
      </c>
      <c r="K163" s="6" t="s">
        <v>55</v>
      </c>
      <c r="L163" s="6" t="s">
        <v>56</v>
      </c>
      <c r="M163" s="9" t="s">
        <v>83</v>
      </c>
      <c r="N163" s="5">
        <v>0.7</v>
      </c>
    </row>
    <row r="164" spans="1:14" ht="56.25" x14ac:dyDescent="0.3">
      <c r="A164" s="6">
        <f t="shared" si="10"/>
        <v>129</v>
      </c>
      <c r="B164" s="12" t="s">
        <v>134</v>
      </c>
      <c r="C164" s="12" t="s">
        <v>8</v>
      </c>
      <c r="D164" s="6" t="s">
        <v>110</v>
      </c>
      <c r="E164" s="14">
        <v>3688800</v>
      </c>
      <c r="F164" s="6" t="s">
        <v>132</v>
      </c>
      <c r="G164" s="7" t="s">
        <v>50</v>
      </c>
      <c r="H164" s="7">
        <v>1</v>
      </c>
      <c r="I164" s="8">
        <v>3688800</v>
      </c>
      <c r="J164" s="8">
        <v>3688800</v>
      </c>
      <c r="K164" s="6" t="s">
        <v>55</v>
      </c>
      <c r="L164" s="6" t="s">
        <v>56</v>
      </c>
      <c r="M164" s="9" t="s">
        <v>159</v>
      </c>
      <c r="N164" s="5">
        <v>0.67210000000000003</v>
      </c>
    </row>
    <row r="165" spans="1:14" ht="56.25" x14ac:dyDescent="0.3">
      <c r="A165" s="6">
        <f t="shared" ref="A165:A228" si="27">+A164+1</f>
        <v>130</v>
      </c>
      <c r="B165" s="12" t="s">
        <v>134</v>
      </c>
      <c r="C165" s="12" t="s">
        <v>8</v>
      </c>
      <c r="D165" s="6" t="s">
        <v>110</v>
      </c>
      <c r="E165" s="14">
        <v>5600000</v>
      </c>
      <c r="F165" s="6" t="s">
        <v>132</v>
      </c>
      <c r="G165" s="7" t="s">
        <v>50</v>
      </c>
      <c r="H165" s="7">
        <v>1</v>
      </c>
      <c r="I165" s="8">
        <f>E165</f>
        <v>5600000</v>
      </c>
      <c r="J165" s="13">
        <f>I165</f>
        <v>5600000</v>
      </c>
      <c r="K165" s="6" t="s">
        <v>55</v>
      </c>
      <c r="L165" s="6" t="s">
        <v>56</v>
      </c>
      <c r="M165" s="9" t="s">
        <v>158</v>
      </c>
      <c r="N165" s="5">
        <v>0.7</v>
      </c>
    </row>
    <row r="166" spans="1:14" ht="37.5" x14ac:dyDescent="0.3">
      <c r="A166" s="6">
        <f t="shared" si="27"/>
        <v>131</v>
      </c>
      <c r="B166" s="12" t="s">
        <v>134</v>
      </c>
      <c r="C166" s="12" t="s">
        <v>6</v>
      </c>
      <c r="D166" s="6" t="s">
        <v>102</v>
      </c>
      <c r="E166" s="14">
        <v>6565440</v>
      </c>
      <c r="F166" s="6" t="s">
        <v>132</v>
      </c>
      <c r="G166" s="7" t="s">
        <v>50</v>
      </c>
      <c r="H166" s="7">
        <v>100</v>
      </c>
      <c r="I166" s="8">
        <v>65654.399999999994</v>
      </c>
      <c r="J166" s="13">
        <f>I166*H166</f>
        <v>6565439.9999999991</v>
      </c>
      <c r="K166" s="6" t="s">
        <v>55</v>
      </c>
      <c r="L166" s="6" t="s">
        <v>56</v>
      </c>
      <c r="M166" s="9" t="s">
        <v>20</v>
      </c>
      <c r="N166" s="5">
        <v>0.3</v>
      </c>
    </row>
    <row r="167" spans="1:14" ht="56.25" x14ac:dyDescent="0.3">
      <c r="A167" s="6">
        <f t="shared" si="27"/>
        <v>132</v>
      </c>
      <c r="B167" s="12" t="s">
        <v>134</v>
      </c>
      <c r="C167" s="12" t="s">
        <v>8</v>
      </c>
      <c r="D167" s="6" t="s">
        <v>110</v>
      </c>
      <c r="E167" s="14">
        <v>4200000</v>
      </c>
      <c r="F167" s="6" t="s">
        <v>132</v>
      </c>
      <c r="G167" s="7" t="s">
        <v>50</v>
      </c>
      <c r="H167" s="7">
        <v>2</v>
      </c>
      <c r="I167" s="8">
        <v>2100000</v>
      </c>
      <c r="J167" s="13">
        <f>I167*H167</f>
        <v>4200000</v>
      </c>
      <c r="K167" s="6" t="s">
        <v>55</v>
      </c>
      <c r="L167" s="6" t="s">
        <v>56</v>
      </c>
      <c r="M167" s="9" t="s">
        <v>156</v>
      </c>
      <c r="N167" s="5">
        <v>0.7</v>
      </c>
    </row>
    <row r="168" spans="1:14" ht="56.25" x14ac:dyDescent="0.3">
      <c r="A168" s="6">
        <f t="shared" si="27"/>
        <v>133</v>
      </c>
      <c r="B168" s="12" t="s">
        <v>134</v>
      </c>
      <c r="C168" s="12" t="s">
        <v>8</v>
      </c>
      <c r="D168" s="6" t="s">
        <v>110</v>
      </c>
      <c r="E168" s="14">
        <v>5779010</v>
      </c>
      <c r="F168" s="6" t="s">
        <v>132</v>
      </c>
      <c r="G168" s="7" t="s">
        <v>50</v>
      </c>
      <c r="H168" s="7">
        <v>1</v>
      </c>
      <c r="I168" s="8">
        <v>5779010</v>
      </c>
      <c r="J168" s="8">
        <v>5779010</v>
      </c>
      <c r="K168" s="6" t="s">
        <v>55</v>
      </c>
      <c r="L168" s="6" t="s">
        <v>56</v>
      </c>
      <c r="M168" s="9" t="s">
        <v>160</v>
      </c>
      <c r="N168" s="5">
        <v>0.7</v>
      </c>
    </row>
    <row r="169" spans="1:14" ht="37.5" x14ac:dyDescent="0.3">
      <c r="A169" s="6">
        <f t="shared" si="27"/>
        <v>134</v>
      </c>
      <c r="B169" s="12" t="s">
        <v>134</v>
      </c>
      <c r="C169" s="12" t="s">
        <v>4</v>
      </c>
      <c r="D169" s="6" t="s">
        <v>48</v>
      </c>
      <c r="E169" s="14">
        <v>1566000</v>
      </c>
      <c r="F169" s="6" t="s">
        <v>132</v>
      </c>
      <c r="G169" s="7" t="s">
        <v>47</v>
      </c>
      <c r="H169" s="7">
        <v>1</v>
      </c>
      <c r="I169" s="8">
        <v>1566000</v>
      </c>
      <c r="J169" s="13">
        <v>1566000</v>
      </c>
      <c r="K169" s="6" t="s">
        <v>55</v>
      </c>
      <c r="L169" s="6" t="s">
        <v>56</v>
      </c>
      <c r="M169" s="9" t="s">
        <v>57</v>
      </c>
      <c r="N169" s="5">
        <v>1</v>
      </c>
    </row>
    <row r="170" spans="1:14" ht="37.5" x14ac:dyDescent="0.3">
      <c r="A170" s="6">
        <f t="shared" si="27"/>
        <v>135</v>
      </c>
      <c r="B170" s="12" t="s">
        <v>134</v>
      </c>
      <c r="C170" s="12" t="s">
        <v>9</v>
      </c>
      <c r="D170" s="6" t="s">
        <v>99</v>
      </c>
      <c r="E170" s="14">
        <v>33000</v>
      </c>
      <c r="F170" s="6" t="s">
        <v>132</v>
      </c>
      <c r="G170" s="7" t="s">
        <v>50</v>
      </c>
      <c r="H170" s="7">
        <v>1</v>
      </c>
      <c r="I170" s="8">
        <v>33000</v>
      </c>
      <c r="J170" s="13">
        <v>33000</v>
      </c>
      <c r="K170" s="6" t="s">
        <v>55</v>
      </c>
      <c r="L170" s="6" t="s">
        <v>56</v>
      </c>
      <c r="M170" s="9" t="s">
        <v>176</v>
      </c>
      <c r="N170" s="5">
        <v>1</v>
      </c>
    </row>
    <row r="171" spans="1:14" ht="75" x14ac:dyDescent="0.3">
      <c r="A171" s="6">
        <f t="shared" si="27"/>
        <v>136</v>
      </c>
      <c r="B171" s="12" t="s">
        <v>134</v>
      </c>
      <c r="C171" s="12" t="s">
        <v>6</v>
      </c>
      <c r="D171" s="6" t="s">
        <v>177</v>
      </c>
      <c r="E171" s="14">
        <v>594000</v>
      </c>
      <c r="F171" s="6" t="s">
        <v>132</v>
      </c>
      <c r="G171" s="7" t="s">
        <v>50</v>
      </c>
      <c r="H171" s="7">
        <v>1</v>
      </c>
      <c r="I171" s="8">
        <v>594000</v>
      </c>
      <c r="J171" s="13">
        <v>594000</v>
      </c>
      <c r="K171" s="6" t="s">
        <v>55</v>
      </c>
      <c r="L171" s="6" t="s">
        <v>56</v>
      </c>
      <c r="M171" s="9" t="s">
        <v>178</v>
      </c>
      <c r="N171" s="5">
        <v>0.3</v>
      </c>
    </row>
    <row r="172" spans="1:14" ht="56.25" x14ac:dyDescent="0.3">
      <c r="A172" s="6">
        <f t="shared" si="27"/>
        <v>137</v>
      </c>
      <c r="B172" s="12" t="s">
        <v>134</v>
      </c>
      <c r="C172" s="12" t="s">
        <v>8</v>
      </c>
      <c r="D172" s="6" t="s">
        <v>110</v>
      </c>
      <c r="E172" s="14">
        <v>7000000</v>
      </c>
      <c r="F172" s="6" t="s">
        <v>132</v>
      </c>
      <c r="G172" s="7" t="s">
        <v>50</v>
      </c>
      <c r="H172" s="7">
        <v>1</v>
      </c>
      <c r="I172" s="8">
        <v>7000000</v>
      </c>
      <c r="J172" s="13">
        <v>7000000</v>
      </c>
      <c r="K172" s="6" t="s">
        <v>55</v>
      </c>
      <c r="L172" s="6" t="s">
        <v>56</v>
      </c>
      <c r="M172" s="9" t="s">
        <v>161</v>
      </c>
      <c r="N172" s="5">
        <v>0.7</v>
      </c>
    </row>
    <row r="173" spans="1:14" ht="37.5" x14ac:dyDescent="0.3">
      <c r="A173" s="6">
        <f t="shared" si="27"/>
        <v>138</v>
      </c>
      <c r="B173" s="12" t="s">
        <v>134</v>
      </c>
      <c r="C173" s="12" t="s">
        <v>6</v>
      </c>
      <c r="D173" s="6" t="s">
        <v>154</v>
      </c>
      <c r="E173" s="14">
        <v>13106847</v>
      </c>
      <c r="F173" s="6" t="s">
        <v>132</v>
      </c>
      <c r="G173" s="7" t="s">
        <v>50</v>
      </c>
      <c r="H173" s="7">
        <v>1</v>
      </c>
      <c r="I173" s="8">
        <v>13106847</v>
      </c>
      <c r="J173" s="13">
        <v>13106847</v>
      </c>
      <c r="K173" s="6" t="s">
        <v>55</v>
      </c>
      <c r="L173" s="6" t="s">
        <v>56</v>
      </c>
      <c r="M173" s="9" t="s">
        <v>155</v>
      </c>
      <c r="N173" s="5">
        <v>0.3</v>
      </c>
    </row>
    <row r="174" spans="1:14" ht="75" x14ac:dyDescent="0.3">
      <c r="A174" s="6">
        <f t="shared" si="27"/>
        <v>139</v>
      </c>
      <c r="B174" s="12" t="s">
        <v>134</v>
      </c>
      <c r="C174" s="12" t="s">
        <v>6</v>
      </c>
      <c r="D174" s="6" t="s">
        <v>181</v>
      </c>
      <c r="E174" s="14">
        <v>168000000</v>
      </c>
      <c r="F174" s="6" t="s">
        <v>132</v>
      </c>
      <c r="G174" s="7" t="s">
        <v>50</v>
      </c>
      <c r="H174" s="7">
        <v>35</v>
      </c>
      <c r="I174" s="8">
        <v>4800000</v>
      </c>
      <c r="J174" s="13">
        <f>H174*I174</f>
        <v>168000000</v>
      </c>
      <c r="K174" s="6" t="s">
        <v>55</v>
      </c>
      <c r="L174" s="6" t="s">
        <v>58</v>
      </c>
      <c r="M174" s="9" t="s">
        <v>179</v>
      </c>
      <c r="N174" s="5">
        <v>1</v>
      </c>
    </row>
    <row r="175" spans="1:14" ht="56.25" x14ac:dyDescent="0.3">
      <c r="A175" s="6">
        <f t="shared" si="27"/>
        <v>140</v>
      </c>
      <c r="B175" s="12" t="s">
        <v>134</v>
      </c>
      <c r="C175" s="12" t="s">
        <v>8</v>
      </c>
      <c r="D175" s="6" t="s">
        <v>110</v>
      </c>
      <c r="E175" s="14">
        <v>355710</v>
      </c>
      <c r="F175" s="6" t="s">
        <v>132</v>
      </c>
      <c r="G175" s="7" t="s">
        <v>50</v>
      </c>
      <c r="H175" s="7">
        <v>1</v>
      </c>
      <c r="I175" s="8">
        <v>355710</v>
      </c>
      <c r="J175" s="8">
        <v>355710</v>
      </c>
      <c r="K175" s="6" t="s">
        <v>55</v>
      </c>
      <c r="L175" s="6" t="s">
        <v>56</v>
      </c>
      <c r="M175" s="9" t="s">
        <v>147</v>
      </c>
      <c r="N175" s="5">
        <v>0.3</v>
      </c>
    </row>
    <row r="176" spans="1:14" ht="56.25" x14ac:dyDescent="0.3">
      <c r="A176" s="6">
        <f t="shared" si="27"/>
        <v>141</v>
      </c>
      <c r="B176" s="12" t="s">
        <v>134</v>
      </c>
      <c r="C176" s="12" t="s">
        <v>8</v>
      </c>
      <c r="D176" s="6" t="s">
        <v>110</v>
      </c>
      <c r="E176" s="14">
        <v>9518428.8000000007</v>
      </c>
      <c r="F176" s="6" t="s">
        <v>132</v>
      </c>
      <c r="G176" s="7" t="s">
        <v>50</v>
      </c>
      <c r="H176" s="7">
        <v>1</v>
      </c>
      <c r="I176" s="8">
        <f>E176</f>
        <v>9518428.8000000007</v>
      </c>
      <c r="J176" s="13">
        <f>I176</f>
        <v>9518428.8000000007</v>
      </c>
      <c r="K176" s="6" t="s">
        <v>55</v>
      </c>
      <c r="L176" s="6" t="s">
        <v>56</v>
      </c>
      <c r="M176" s="9" t="s">
        <v>158</v>
      </c>
      <c r="N176" s="5">
        <v>0.3</v>
      </c>
    </row>
    <row r="177" spans="1:14" ht="37.5" x14ac:dyDescent="0.3">
      <c r="A177" s="6">
        <f t="shared" si="27"/>
        <v>142</v>
      </c>
      <c r="B177" s="12" t="s">
        <v>134</v>
      </c>
      <c r="C177" s="12" t="s">
        <v>16</v>
      </c>
      <c r="D177" s="6" t="s">
        <v>98</v>
      </c>
      <c r="E177" s="14">
        <v>423584</v>
      </c>
      <c r="F177" s="6" t="s">
        <v>132</v>
      </c>
      <c r="G177" s="7" t="s">
        <v>74</v>
      </c>
      <c r="H177" s="7">
        <v>2</v>
      </c>
      <c r="I177" s="8">
        <v>211792</v>
      </c>
      <c r="J177" s="13">
        <f>H177*I177</f>
        <v>423584</v>
      </c>
      <c r="K177" s="6" t="s">
        <v>55</v>
      </c>
      <c r="L177" s="6" t="s">
        <v>58</v>
      </c>
      <c r="M177" s="9" t="s">
        <v>22</v>
      </c>
      <c r="N177" s="5">
        <v>1</v>
      </c>
    </row>
    <row r="178" spans="1:14" ht="56.25" x14ac:dyDescent="0.3">
      <c r="A178" s="6">
        <f t="shared" si="27"/>
        <v>143</v>
      </c>
      <c r="B178" s="12" t="s">
        <v>134</v>
      </c>
      <c r="C178" s="12" t="s">
        <v>8</v>
      </c>
      <c r="D178" s="6" t="s">
        <v>182</v>
      </c>
      <c r="E178" s="14">
        <v>82500</v>
      </c>
      <c r="F178" s="6" t="s">
        <v>132</v>
      </c>
      <c r="G178" s="7" t="s">
        <v>50</v>
      </c>
      <c r="H178" s="7">
        <v>1</v>
      </c>
      <c r="I178" s="8">
        <v>82500</v>
      </c>
      <c r="J178" s="13">
        <v>82500</v>
      </c>
      <c r="K178" s="6" t="s">
        <v>55</v>
      </c>
      <c r="L178" s="6" t="s">
        <v>56</v>
      </c>
      <c r="M178" s="9" t="s">
        <v>129</v>
      </c>
      <c r="N178" s="5">
        <v>1</v>
      </c>
    </row>
    <row r="179" spans="1:14" ht="37.5" x14ac:dyDescent="0.3">
      <c r="A179" s="6">
        <f t="shared" si="27"/>
        <v>144</v>
      </c>
      <c r="B179" s="12" t="s">
        <v>134</v>
      </c>
      <c r="C179" s="12" t="s">
        <v>6</v>
      </c>
      <c r="D179" s="6" t="s">
        <v>102</v>
      </c>
      <c r="E179" s="14">
        <v>12720960</v>
      </c>
      <c r="F179" s="6" t="s">
        <v>132</v>
      </c>
      <c r="G179" s="7" t="s">
        <v>50</v>
      </c>
      <c r="H179" s="7">
        <v>600</v>
      </c>
      <c r="I179" s="8">
        <v>21201.599999999999</v>
      </c>
      <c r="J179" s="13">
        <f>H179*I179</f>
        <v>12720960</v>
      </c>
      <c r="K179" s="6" t="s">
        <v>55</v>
      </c>
      <c r="L179" s="6" t="s">
        <v>56</v>
      </c>
      <c r="M179" s="9" t="s">
        <v>20</v>
      </c>
      <c r="N179" s="5">
        <v>0.3</v>
      </c>
    </row>
    <row r="180" spans="1:14" ht="37.5" x14ac:dyDescent="0.3">
      <c r="A180" s="6">
        <f t="shared" si="27"/>
        <v>145</v>
      </c>
      <c r="B180" s="12" t="s">
        <v>134</v>
      </c>
      <c r="C180" s="12" t="s">
        <v>6</v>
      </c>
      <c r="D180" s="6" t="s">
        <v>102</v>
      </c>
      <c r="E180" s="14">
        <v>37497600</v>
      </c>
      <c r="F180" s="6" t="s">
        <v>132</v>
      </c>
      <c r="G180" s="7" t="s">
        <v>50</v>
      </c>
      <c r="H180" s="7">
        <v>1000</v>
      </c>
      <c r="I180" s="8">
        <v>37497.599999999999</v>
      </c>
      <c r="J180" s="13">
        <f>H180*I180</f>
        <v>37497600</v>
      </c>
      <c r="K180" s="6" t="s">
        <v>55</v>
      </c>
      <c r="L180" s="6" t="s">
        <v>56</v>
      </c>
      <c r="M180" s="9" t="s">
        <v>20</v>
      </c>
      <c r="N180" s="5">
        <v>0.3</v>
      </c>
    </row>
    <row r="181" spans="1:14" ht="56.25" x14ac:dyDescent="0.3">
      <c r="A181" s="6">
        <f t="shared" si="27"/>
        <v>146</v>
      </c>
      <c r="B181" s="12" t="s">
        <v>134</v>
      </c>
      <c r="C181" s="12" t="s">
        <v>8</v>
      </c>
      <c r="D181" s="6" t="s">
        <v>110</v>
      </c>
      <c r="E181" s="14">
        <v>22209667.199999999</v>
      </c>
      <c r="F181" s="6" t="s">
        <v>132</v>
      </c>
      <c r="G181" s="7" t="s">
        <v>50</v>
      </c>
      <c r="H181" s="7">
        <v>1</v>
      </c>
      <c r="I181" s="8">
        <f>E181</f>
        <v>22209667.199999999</v>
      </c>
      <c r="J181" s="13">
        <v>22209667.199999999</v>
      </c>
      <c r="K181" s="6" t="s">
        <v>55</v>
      </c>
      <c r="L181" s="6" t="s">
        <v>56</v>
      </c>
      <c r="M181" s="9" t="s">
        <v>158</v>
      </c>
      <c r="N181" s="5">
        <v>0.7</v>
      </c>
    </row>
    <row r="182" spans="1:14" ht="37.5" x14ac:dyDescent="0.3">
      <c r="A182" s="6">
        <f t="shared" si="27"/>
        <v>147</v>
      </c>
      <c r="B182" s="12" t="s">
        <v>134</v>
      </c>
      <c r="C182" s="12" t="s">
        <v>4</v>
      </c>
      <c r="D182" s="6" t="s">
        <v>48</v>
      </c>
      <c r="E182" s="14">
        <v>2479000</v>
      </c>
      <c r="F182" s="6" t="s">
        <v>132</v>
      </c>
      <c r="G182" s="7" t="s">
        <v>47</v>
      </c>
      <c r="H182" s="7">
        <v>1</v>
      </c>
      <c r="I182" s="8">
        <v>2479000</v>
      </c>
      <c r="J182" s="13">
        <v>2479000</v>
      </c>
      <c r="K182" s="6" t="s">
        <v>55</v>
      </c>
      <c r="L182" s="6" t="s">
        <v>56</v>
      </c>
      <c r="M182" s="9" t="s">
        <v>57</v>
      </c>
      <c r="N182" s="5">
        <v>1</v>
      </c>
    </row>
    <row r="183" spans="1:14" ht="37.5" x14ac:dyDescent="0.3">
      <c r="A183" s="6">
        <f t="shared" si="27"/>
        <v>148</v>
      </c>
      <c r="B183" s="12" t="s">
        <v>134</v>
      </c>
      <c r="C183" s="12" t="s">
        <v>6</v>
      </c>
      <c r="D183" s="6" t="s">
        <v>102</v>
      </c>
      <c r="E183" s="14">
        <v>29682240</v>
      </c>
      <c r="F183" s="6" t="s">
        <v>132</v>
      </c>
      <c r="G183" s="7" t="s">
        <v>50</v>
      </c>
      <c r="H183" s="7">
        <v>600</v>
      </c>
      <c r="I183" s="8">
        <v>49470.400000000001</v>
      </c>
      <c r="J183" s="13">
        <f>I183*H183</f>
        <v>29682240</v>
      </c>
      <c r="K183" s="6" t="s">
        <v>55</v>
      </c>
      <c r="L183" s="6" t="s">
        <v>56</v>
      </c>
      <c r="M183" s="9" t="s">
        <v>20</v>
      </c>
      <c r="N183" s="5">
        <v>0.7</v>
      </c>
    </row>
    <row r="184" spans="1:14" ht="37.5" x14ac:dyDescent="0.3">
      <c r="A184" s="6">
        <f t="shared" si="27"/>
        <v>149</v>
      </c>
      <c r="B184" s="12" t="s">
        <v>134</v>
      </c>
      <c r="C184" s="12" t="s">
        <v>6</v>
      </c>
      <c r="D184" s="6" t="s">
        <v>102</v>
      </c>
      <c r="E184" s="14">
        <v>87494400</v>
      </c>
      <c r="F184" s="6" t="s">
        <v>132</v>
      </c>
      <c r="G184" s="7" t="s">
        <v>50</v>
      </c>
      <c r="H184" s="7">
        <v>1000</v>
      </c>
      <c r="I184" s="8">
        <v>87494.399999999994</v>
      </c>
      <c r="J184" s="13">
        <f>I184*H184</f>
        <v>87494400</v>
      </c>
      <c r="K184" s="6" t="s">
        <v>55</v>
      </c>
      <c r="L184" s="6" t="s">
        <v>56</v>
      </c>
      <c r="M184" s="9" t="s">
        <v>20</v>
      </c>
      <c r="N184" s="5">
        <v>0.7</v>
      </c>
    </row>
    <row r="185" spans="1:14" ht="37.5" x14ac:dyDescent="0.3">
      <c r="A185" s="6">
        <f t="shared" si="27"/>
        <v>150</v>
      </c>
      <c r="B185" s="12" t="s">
        <v>134</v>
      </c>
      <c r="C185" s="12" t="s">
        <v>6</v>
      </c>
      <c r="D185" s="6" t="s">
        <v>102</v>
      </c>
      <c r="E185" s="14">
        <v>15319360</v>
      </c>
      <c r="F185" s="6" t="s">
        <v>132</v>
      </c>
      <c r="G185" s="7" t="s">
        <v>50</v>
      </c>
      <c r="H185" s="7">
        <v>100</v>
      </c>
      <c r="I185" s="8">
        <v>153193.60000000001</v>
      </c>
      <c r="J185" s="13">
        <f>I185*H185</f>
        <v>15319360</v>
      </c>
      <c r="K185" s="6" t="s">
        <v>55</v>
      </c>
      <c r="L185" s="6" t="s">
        <v>56</v>
      </c>
      <c r="M185" s="9" t="s">
        <v>20</v>
      </c>
      <c r="N185" s="5">
        <v>0.7</v>
      </c>
    </row>
    <row r="186" spans="1:14" ht="56.25" x14ac:dyDescent="0.3">
      <c r="A186" s="6">
        <f t="shared" si="27"/>
        <v>151</v>
      </c>
      <c r="B186" s="12" t="s">
        <v>134</v>
      </c>
      <c r="C186" s="12" t="s">
        <v>8</v>
      </c>
      <c r="D186" s="6" t="s">
        <v>110</v>
      </c>
      <c r="E186" s="14">
        <v>829990</v>
      </c>
      <c r="F186" s="6" t="s">
        <v>132</v>
      </c>
      <c r="G186" s="7" t="s">
        <v>50</v>
      </c>
      <c r="H186" s="7">
        <v>1</v>
      </c>
      <c r="I186" s="8">
        <v>829990</v>
      </c>
      <c r="J186" s="13">
        <v>829990</v>
      </c>
      <c r="K186" s="6" t="s">
        <v>55</v>
      </c>
      <c r="L186" s="6" t="s">
        <v>56</v>
      </c>
      <c r="M186" s="9" t="s">
        <v>147</v>
      </c>
      <c r="N186" s="5">
        <v>0.7</v>
      </c>
    </row>
    <row r="187" spans="1:14" ht="37.5" x14ac:dyDescent="0.3">
      <c r="A187" s="6">
        <f t="shared" si="27"/>
        <v>152</v>
      </c>
      <c r="B187" s="12" t="s">
        <v>134</v>
      </c>
      <c r="C187" s="12" t="s">
        <v>16</v>
      </c>
      <c r="D187" s="6" t="s">
        <v>98</v>
      </c>
      <c r="E187" s="14">
        <v>1283520</v>
      </c>
      <c r="F187" s="6" t="s">
        <v>132</v>
      </c>
      <c r="G187" s="7" t="s">
        <v>74</v>
      </c>
      <c r="H187" s="7">
        <v>5</v>
      </c>
      <c r="I187" s="8">
        <v>256704</v>
      </c>
      <c r="J187" s="13">
        <f>I187*H187</f>
        <v>1283520</v>
      </c>
      <c r="K187" s="6" t="s">
        <v>55</v>
      </c>
      <c r="L187" s="6" t="s">
        <v>58</v>
      </c>
      <c r="M187" s="9" t="s">
        <v>22</v>
      </c>
      <c r="N187" s="5">
        <v>1</v>
      </c>
    </row>
    <row r="188" spans="1:14" ht="37.5" x14ac:dyDescent="0.3">
      <c r="A188" s="6">
        <f t="shared" si="27"/>
        <v>153</v>
      </c>
      <c r="B188" s="12" t="s">
        <v>134</v>
      </c>
      <c r="C188" s="12" t="s">
        <v>4</v>
      </c>
      <c r="D188" s="6" t="s">
        <v>48</v>
      </c>
      <c r="E188" s="14">
        <v>8000000</v>
      </c>
      <c r="F188" s="6" t="s">
        <v>132</v>
      </c>
      <c r="G188" s="7" t="s">
        <v>47</v>
      </c>
      <c r="H188" s="7">
        <v>1</v>
      </c>
      <c r="I188" s="8">
        <v>8000000</v>
      </c>
      <c r="J188" s="13">
        <v>8000000</v>
      </c>
      <c r="K188" s="6" t="s">
        <v>55</v>
      </c>
      <c r="L188" s="6" t="s">
        <v>56</v>
      </c>
      <c r="M188" s="9" t="s">
        <v>57</v>
      </c>
      <c r="N188" s="5">
        <v>1</v>
      </c>
    </row>
    <row r="189" spans="1:14" ht="75" x14ac:dyDescent="0.3">
      <c r="A189" s="6">
        <f t="shared" si="27"/>
        <v>154</v>
      </c>
      <c r="B189" s="12" t="s">
        <v>134</v>
      </c>
      <c r="C189" s="12" t="s">
        <v>8</v>
      </c>
      <c r="D189" s="6" t="s">
        <v>175</v>
      </c>
      <c r="E189" s="14">
        <v>366177677.25</v>
      </c>
      <c r="F189" s="6" t="s">
        <v>132</v>
      </c>
      <c r="G189" s="7" t="s">
        <v>50</v>
      </c>
      <c r="H189" s="7">
        <v>3</v>
      </c>
      <c r="I189" s="8">
        <v>122059225.75</v>
      </c>
      <c r="J189" s="13">
        <f>H189*I189</f>
        <v>366177677.25</v>
      </c>
      <c r="K189" s="6" t="s">
        <v>55</v>
      </c>
      <c r="L189" s="6" t="s">
        <v>56</v>
      </c>
      <c r="M189" s="9" t="s">
        <v>183</v>
      </c>
      <c r="N189" s="5">
        <v>1</v>
      </c>
    </row>
    <row r="190" spans="1:14" ht="37.5" x14ac:dyDescent="0.3">
      <c r="A190" s="6">
        <f t="shared" si="27"/>
        <v>155</v>
      </c>
      <c r="B190" s="12" t="s">
        <v>134</v>
      </c>
      <c r="C190" s="12" t="s">
        <v>6</v>
      </c>
      <c r="D190" s="6" t="s">
        <v>120</v>
      </c>
      <c r="E190" s="14">
        <v>244021613.96000001</v>
      </c>
      <c r="F190" s="6" t="s">
        <v>132</v>
      </c>
      <c r="G190" s="7" t="s">
        <v>70</v>
      </c>
      <c r="H190" s="7">
        <v>1</v>
      </c>
      <c r="I190" s="8">
        <v>244021613.96000001</v>
      </c>
      <c r="J190" s="8">
        <v>244021613.96000001</v>
      </c>
      <c r="K190" s="6" t="s">
        <v>55</v>
      </c>
      <c r="L190" s="6" t="s">
        <v>56</v>
      </c>
      <c r="M190" s="9" t="s">
        <v>81</v>
      </c>
      <c r="N190" s="5">
        <v>1</v>
      </c>
    </row>
    <row r="191" spans="1:14" ht="37.5" x14ac:dyDescent="0.3">
      <c r="A191" s="6">
        <f t="shared" si="27"/>
        <v>156</v>
      </c>
      <c r="B191" s="12" t="s">
        <v>134</v>
      </c>
      <c r="C191" s="12" t="s">
        <v>6</v>
      </c>
      <c r="D191" s="6" t="s">
        <v>102</v>
      </c>
      <c r="E191" s="14">
        <v>9240000</v>
      </c>
      <c r="F191" s="6" t="s">
        <v>132</v>
      </c>
      <c r="G191" s="7" t="s">
        <v>50</v>
      </c>
      <c r="H191" s="7">
        <v>2</v>
      </c>
      <c r="I191" s="8">
        <v>4620000</v>
      </c>
      <c r="J191" s="13">
        <f>I191*H191</f>
        <v>9240000</v>
      </c>
      <c r="K191" s="6" t="s">
        <v>55</v>
      </c>
      <c r="L191" s="6" t="s">
        <v>58</v>
      </c>
      <c r="M191" s="9" t="s">
        <v>20</v>
      </c>
      <c r="N191" s="5">
        <v>1</v>
      </c>
    </row>
    <row r="192" spans="1:14" ht="37.5" x14ac:dyDescent="0.3">
      <c r="A192" s="6">
        <f t="shared" si="27"/>
        <v>157</v>
      </c>
      <c r="B192" s="12" t="s">
        <v>134</v>
      </c>
      <c r="C192" s="12" t="s">
        <v>6</v>
      </c>
      <c r="D192" s="6" t="s">
        <v>102</v>
      </c>
      <c r="E192" s="14">
        <v>7616000</v>
      </c>
      <c r="F192" s="6" t="s">
        <v>132</v>
      </c>
      <c r="G192" s="7" t="s">
        <v>50</v>
      </c>
      <c r="H192" s="7">
        <v>2</v>
      </c>
      <c r="I192" s="8">
        <v>3808000</v>
      </c>
      <c r="J192" s="13">
        <f>H192*I192</f>
        <v>7616000</v>
      </c>
      <c r="K192" s="6" t="s">
        <v>55</v>
      </c>
      <c r="L192" s="6" t="s">
        <v>58</v>
      </c>
      <c r="M192" s="9" t="s">
        <v>20</v>
      </c>
      <c r="N192" s="5">
        <v>1</v>
      </c>
    </row>
    <row r="193" spans="1:14" ht="37.5" x14ac:dyDescent="0.3">
      <c r="A193" s="6">
        <f t="shared" si="27"/>
        <v>158</v>
      </c>
      <c r="B193" s="12" t="s">
        <v>134</v>
      </c>
      <c r="C193" s="12" t="s">
        <v>5</v>
      </c>
      <c r="D193" s="6" t="s">
        <v>137</v>
      </c>
      <c r="E193" s="14">
        <v>1428000</v>
      </c>
      <c r="F193" s="6" t="s">
        <v>132</v>
      </c>
      <c r="G193" s="7" t="s">
        <v>74</v>
      </c>
      <c r="H193" s="7">
        <v>400</v>
      </c>
      <c r="I193" s="8">
        <v>3570</v>
      </c>
      <c r="J193" s="13">
        <f>H193*I193</f>
        <v>1428000</v>
      </c>
      <c r="K193" s="6" t="s">
        <v>55</v>
      </c>
      <c r="L193" s="6" t="s">
        <v>58</v>
      </c>
      <c r="M193" s="9" t="s">
        <v>184</v>
      </c>
      <c r="N193" s="5">
        <v>1</v>
      </c>
    </row>
    <row r="194" spans="1:14" ht="37.5" x14ac:dyDescent="0.3">
      <c r="A194" s="6">
        <f t="shared" si="27"/>
        <v>159</v>
      </c>
      <c r="B194" s="12" t="s">
        <v>134</v>
      </c>
      <c r="C194" s="12" t="s">
        <v>5</v>
      </c>
      <c r="D194" s="6" t="s">
        <v>135</v>
      </c>
      <c r="E194" s="14">
        <v>1799600</v>
      </c>
      <c r="F194" s="6" t="s">
        <v>132</v>
      </c>
      <c r="G194" s="7" t="s">
        <v>50</v>
      </c>
      <c r="H194" s="7">
        <v>400</v>
      </c>
      <c r="I194" s="8">
        <v>4499</v>
      </c>
      <c r="J194" s="13">
        <f>I194*H194</f>
        <v>1799600</v>
      </c>
      <c r="K194" s="6" t="s">
        <v>55</v>
      </c>
      <c r="L194" s="6" t="s">
        <v>58</v>
      </c>
      <c r="M194" s="9" t="s">
        <v>185</v>
      </c>
      <c r="N194" s="5">
        <v>1</v>
      </c>
    </row>
    <row r="195" spans="1:14" ht="37.5" x14ac:dyDescent="0.3">
      <c r="A195" s="6">
        <f t="shared" si="27"/>
        <v>160</v>
      </c>
      <c r="B195" s="12" t="s">
        <v>134</v>
      </c>
      <c r="C195" s="12" t="s">
        <v>6</v>
      </c>
      <c r="D195" s="6" t="s">
        <v>120</v>
      </c>
      <c r="E195" s="14">
        <v>23092360.199999999</v>
      </c>
      <c r="F195" s="6" t="s">
        <v>132</v>
      </c>
      <c r="G195" s="7" t="s">
        <v>70</v>
      </c>
      <c r="H195" s="7">
        <v>1</v>
      </c>
      <c r="I195" s="8">
        <f>E195</f>
        <v>23092360.199999999</v>
      </c>
      <c r="J195" s="13">
        <f>I195*H195</f>
        <v>23092360.199999999</v>
      </c>
      <c r="K195" s="6" t="s">
        <v>55</v>
      </c>
      <c r="L195" s="6" t="s">
        <v>56</v>
      </c>
      <c r="M195" s="9" t="s">
        <v>81</v>
      </c>
      <c r="N195" s="5">
        <v>0.3</v>
      </c>
    </row>
    <row r="196" spans="1:14" ht="37.5" x14ac:dyDescent="0.3">
      <c r="A196" s="6">
        <f t="shared" si="27"/>
        <v>161</v>
      </c>
      <c r="B196" s="12" t="s">
        <v>134</v>
      </c>
      <c r="C196" s="12" t="s">
        <v>6</v>
      </c>
      <c r="D196" s="6" t="s">
        <v>154</v>
      </c>
      <c r="E196" s="14">
        <v>5930700</v>
      </c>
      <c r="F196" s="6" t="s">
        <v>132</v>
      </c>
      <c r="G196" s="7" t="s">
        <v>50</v>
      </c>
      <c r="H196" s="7">
        <v>1</v>
      </c>
      <c r="I196" s="8">
        <v>5930700</v>
      </c>
      <c r="J196" s="13">
        <v>5930700</v>
      </c>
      <c r="K196" s="6" t="s">
        <v>55</v>
      </c>
      <c r="L196" s="6" t="s">
        <v>56</v>
      </c>
      <c r="M196" s="9" t="s">
        <v>155</v>
      </c>
      <c r="N196" s="5">
        <v>0.3</v>
      </c>
    </row>
    <row r="197" spans="1:14" ht="37.5" x14ac:dyDescent="0.3">
      <c r="A197" s="6">
        <f t="shared" si="27"/>
        <v>162</v>
      </c>
      <c r="B197" s="12" t="s">
        <v>134</v>
      </c>
      <c r="C197" s="12" t="s">
        <v>180</v>
      </c>
      <c r="D197" s="6" t="s">
        <v>154</v>
      </c>
      <c r="E197" s="14">
        <v>17080416</v>
      </c>
      <c r="F197" s="6" t="s">
        <v>132</v>
      </c>
      <c r="G197" s="7" t="s">
        <v>50</v>
      </c>
      <c r="H197" s="7">
        <v>1</v>
      </c>
      <c r="I197" s="8">
        <v>17080416</v>
      </c>
      <c r="J197" s="13">
        <v>17080416</v>
      </c>
      <c r="K197" s="6" t="s">
        <v>55</v>
      </c>
      <c r="L197" s="6" t="s">
        <v>56</v>
      </c>
      <c r="M197" s="9" t="s">
        <v>155</v>
      </c>
      <c r="N197" s="5">
        <v>0.3</v>
      </c>
    </row>
    <row r="198" spans="1:14" ht="37.5" x14ac:dyDescent="0.3">
      <c r="A198" s="6">
        <f t="shared" si="27"/>
        <v>163</v>
      </c>
      <c r="B198" s="12" t="s">
        <v>134</v>
      </c>
      <c r="C198" s="12" t="s">
        <v>4</v>
      </c>
      <c r="D198" s="6" t="s">
        <v>48</v>
      </c>
      <c r="E198" s="14">
        <v>2034394.6</v>
      </c>
      <c r="F198" s="6" t="s">
        <v>132</v>
      </c>
      <c r="G198" s="7" t="s">
        <v>47</v>
      </c>
      <c r="H198" s="7">
        <v>1</v>
      </c>
      <c r="I198" s="8">
        <f>E198</f>
        <v>2034394.6</v>
      </c>
      <c r="J198" s="13">
        <f>E198</f>
        <v>2034394.6</v>
      </c>
      <c r="K198" s="6" t="s">
        <v>55</v>
      </c>
      <c r="L198" s="6" t="s">
        <v>56</v>
      </c>
      <c r="M198" s="9" t="s">
        <v>57</v>
      </c>
      <c r="N198" s="5">
        <v>1</v>
      </c>
    </row>
    <row r="199" spans="1:14" ht="37.5" x14ac:dyDescent="0.3">
      <c r="A199" s="6">
        <f t="shared" si="27"/>
        <v>164</v>
      </c>
      <c r="B199" s="12" t="s">
        <v>134</v>
      </c>
      <c r="C199" s="12" t="s">
        <v>16</v>
      </c>
      <c r="D199" s="6" t="s">
        <v>98</v>
      </c>
      <c r="E199" s="14">
        <v>6580070</v>
      </c>
      <c r="F199" s="6" t="s">
        <v>132</v>
      </c>
      <c r="G199" s="7" t="s">
        <v>74</v>
      </c>
      <c r="H199" s="7">
        <v>122</v>
      </c>
      <c r="I199" s="8">
        <v>53935</v>
      </c>
      <c r="J199" s="13">
        <f>H199*I199</f>
        <v>6580070</v>
      </c>
      <c r="K199" s="6" t="s">
        <v>55</v>
      </c>
      <c r="L199" s="6" t="s">
        <v>58</v>
      </c>
      <c r="M199" s="9" t="s">
        <v>186</v>
      </c>
      <c r="N199" s="5">
        <v>1</v>
      </c>
    </row>
    <row r="200" spans="1:14" ht="37.5" x14ac:dyDescent="0.3">
      <c r="A200" s="6">
        <f t="shared" si="27"/>
        <v>165</v>
      </c>
      <c r="B200" s="12" t="s">
        <v>143</v>
      </c>
      <c r="C200" s="12" t="s">
        <v>3</v>
      </c>
      <c r="D200" s="6" t="s">
        <v>46</v>
      </c>
      <c r="E200" s="14">
        <v>1837206.92</v>
      </c>
      <c r="F200" s="6" t="s">
        <v>132</v>
      </c>
      <c r="G200" s="7" t="s">
        <v>47</v>
      </c>
      <c r="H200" s="7">
        <v>1</v>
      </c>
      <c r="I200" s="8">
        <f>E200</f>
        <v>1837206.92</v>
      </c>
      <c r="J200" s="13">
        <f>H200*I200</f>
        <v>1837206.92</v>
      </c>
      <c r="K200" s="6" t="s">
        <v>55</v>
      </c>
      <c r="L200" s="6" t="s">
        <v>56</v>
      </c>
      <c r="M200" s="9" t="s">
        <v>57</v>
      </c>
      <c r="N200" s="5">
        <v>1</v>
      </c>
    </row>
    <row r="201" spans="1:14" ht="37.5" x14ac:dyDescent="0.3">
      <c r="A201" s="6">
        <f t="shared" si="27"/>
        <v>166</v>
      </c>
      <c r="B201" s="12" t="s">
        <v>143</v>
      </c>
      <c r="C201" s="12" t="s">
        <v>9</v>
      </c>
      <c r="D201" s="6" t="s">
        <v>164</v>
      </c>
      <c r="E201" s="14">
        <v>8680000</v>
      </c>
      <c r="F201" s="6" t="s">
        <v>132</v>
      </c>
      <c r="G201" s="7" t="s">
        <v>50</v>
      </c>
      <c r="H201" s="7">
        <v>6000</v>
      </c>
      <c r="I201" s="8">
        <v>1446.6666666660001</v>
      </c>
      <c r="J201" s="13">
        <f>I201*H201</f>
        <v>8679999.9999960009</v>
      </c>
      <c r="K201" s="6" t="s">
        <v>55</v>
      </c>
      <c r="L201" s="6" t="s">
        <v>56</v>
      </c>
      <c r="M201" s="9" t="s">
        <v>165</v>
      </c>
      <c r="N201" s="5">
        <v>0.7</v>
      </c>
    </row>
    <row r="202" spans="1:14" ht="37.5" x14ac:dyDescent="0.3">
      <c r="A202" s="6">
        <f t="shared" si="27"/>
        <v>167</v>
      </c>
      <c r="B202" s="12" t="s">
        <v>143</v>
      </c>
      <c r="C202" s="12" t="s">
        <v>6</v>
      </c>
      <c r="D202" s="6" t="s">
        <v>120</v>
      </c>
      <c r="E202" s="14">
        <v>24687432</v>
      </c>
      <c r="F202" s="6" t="s">
        <v>132</v>
      </c>
      <c r="G202" s="7" t="s">
        <v>70</v>
      </c>
      <c r="H202" s="7">
        <v>1</v>
      </c>
      <c r="I202" s="8">
        <f>E202</f>
        <v>24687432</v>
      </c>
      <c r="J202" s="13">
        <f>E202</f>
        <v>24687432</v>
      </c>
      <c r="K202" s="6" t="s">
        <v>55</v>
      </c>
      <c r="L202" s="6" t="s">
        <v>56</v>
      </c>
      <c r="M202" s="9" t="s">
        <v>81</v>
      </c>
      <c r="N202" s="5">
        <v>0.3</v>
      </c>
    </row>
    <row r="203" spans="1:14" ht="37.5" x14ac:dyDescent="0.3">
      <c r="A203" s="6">
        <f t="shared" si="27"/>
        <v>168</v>
      </c>
      <c r="B203" s="12" t="s">
        <v>143</v>
      </c>
      <c r="C203" s="12" t="s">
        <v>6</v>
      </c>
      <c r="D203" s="6" t="s">
        <v>120</v>
      </c>
      <c r="E203" s="14">
        <v>54725052</v>
      </c>
      <c r="F203" s="6" t="s">
        <v>132</v>
      </c>
      <c r="G203" s="7" t="s">
        <v>70</v>
      </c>
      <c r="H203" s="7">
        <v>1</v>
      </c>
      <c r="I203" s="8">
        <f>E203</f>
        <v>54725052</v>
      </c>
      <c r="J203" s="13">
        <f>E203</f>
        <v>54725052</v>
      </c>
      <c r="K203" s="6" t="s">
        <v>55</v>
      </c>
      <c r="L203" s="6" t="s">
        <v>56</v>
      </c>
      <c r="M203" s="9" t="s">
        <v>81</v>
      </c>
      <c r="N203" s="5">
        <v>0.3</v>
      </c>
    </row>
    <row r="204" spans="1:14" ht="37.5" x14ac:dyDescent="0.3">
      <c r="A204" s="6">
        <f t="shared" si="27"/>
        <v>169</v>
      </c>
      <c r="B204" s="12" t="s">
        <v>143</v>
      </c>
      <c r="C204" s="12" t="s">
        <v>11</v>
      </c>
      <c r="D204" s="6" t="s">
        <v>187</v>
      </c>
      <c r="E204" s="14">
        <v>6260000</v>
      </c>
      <c r="F204" s="6" t="s">
        <v>132</v>
      </c>
      <c r="G204" s="7" t="s">
        <v>50</v>
      </c>
      <c r="H204" s="7">
        <v>1</v>
      </c>
      <c r="I204" s="8">
        <v>6260000</v>
      </c>
      <c r="J204" s="13">
        <v>6260000</v>
      </c>
      <c r="K204" s="6" t="s">
        <v>55</v>
      </c>
      <c r="L204" s="6" t="s">
        <v>58</v>
      </c>
      <c r="M204" s="9" t="s">
        <v>188</v>
      </c>
      <c r="N204" s="5">
        <v>1</v>
      </c>
    </row>
    <row r="205" spans="1:14" ht="37.5" x14ac:dyDescent="0.3">
      <c r="A205" s="6">
        <f t="shared" si="27"/>
        <v>170</v>
      </c>
      <c r="B205" s="12" t="s">
        <v>143</v>
      </c>
      <c r="C205" s="12" t="s">
        <v>5</v>
      </c>
      <c r="D205" s="6" t="s">
        <v>149</v>
      </c>
      <c r="E205" s="14">
        <v>9894000</v>
      </c>
      <c r="F205" s="6" t="s">
        <v>132</v>
      </c>
      <c r="G205" s="7" t="s">
        <v>50</v>
      </c>
      <c r="H205" s="7">
        <v>400</v>
      </c>
      <c r="I205" s="13">
        <v>24735</v>
      </c>
      <c r="J205" s="13">
        <f>I205*H205</f>
        <v>9894000</v>
      </c>
      <c r="K205" s="6" t="s">
        <v>55</v>
      </c>
      <c r="L205" s="6" t="s">
        <v>58</v>
      </c>
      <c r="M205" s="9" t="s">
        <v>189</v>
      </c>
      <c r="N205" s="5">
        <v>1</v>
      </c>
    </row>
    <row r="206" spans="1:14" ht="37.5" x14ac:dyDescent="0.3">
      <c r="A206" s="6">
        <f t="shared" si="27"/>
        <v>171</v>
      </c>
      <c r="B206" s="12" t="s">
        <v>143</v>
      </c>
      <c r="C206" s="12" t="s">
        <v>9</v>
      </c>
      <c r="D206" s="6" t="s">
        <v>69</v>
      </c>
      <c r="E206" s="14">
        <v>900000</v>
      </c>
      <c r="F206" s="6" t="s">
        <v>132</v>
      </c>
      <c r="G206" s="7" t="s">
        <v>70</v>
      </c>
      <c r="H206" s="7">
        <v>1</v>
      </c>
      <c r="I206" s="8">
        <f t="shared" ref="I206:I208" si="28">+J206/H206</f>
        <v>900000</v>
      </c>
      <c r="J206" s="13">
        <f t="shared" ref="J206:J208" si="29">+E206</f>
        <v>900000</v>
      </c>
      <c r="K206" s="6" t="s">
        <v>55</v>
      </c>
      <c r="L206" s="6" t="s">
        <v>56</v>
      </c>
      <c r="M206" s="9" t="s">
        <v>82</v>
      </c>
      <c r="N206" s="5">
        <v>1</v>
      </c>
    </row>
    <row r="207" spans="1:14" ht="37.5" x14ac:dyDescent="0.3">
      <c r="A207" s="6">
        <f t="shared" si="27"/>
        <v>172</v>
      </c>
      <c r="B207" s="12" t="s">
        <v>143</v>
      </c>
      <c r="C207" s="12" t="s">
        <v>7</v>
      </c>
      <c r="D207" s="6" t="s">
        <v>65</v>
      </c>
      <c r="E207" s="14">
        <v>14410000</v>
      </c>
      <c r="F207" s="6" t="s">
        <v>132</v>
      </c>
      <c r="G207" s="7" t="s">
        <v>70</v>
      </c>
      <c r="H207" s="7">
        <v>1</v>
      </c>
      <c r="I207" s="8">
        <f t="shared" si="28"/>
        <v>14410000</v>
      </c>
      <c r="J207" s="13">
        <f t="shared" si="29"/>
        <v>14410000</v>
      </c>
      <c r="K207" s="6" t="s">
        <v>55</v>
      </c>
      <c r="L207" s="6" t="s">
        <v>56</v>
      </c>
      <c r="M207" s="9" t="s">
        <v>77</v>
      </c>
      <c r="N207" s="5">
        <v>1</v>
      </c>
    </row>
    <row r="208" spans="1:14" ht="37.5" x14ac:dyDescent="0.3">
      <c r="A208" s="6">
        <f t="shared" si="27"/>
        <v>173</v>
      </c>
      <c r="B208" s="12" t="s">
        <v>143</v>
      </c>
      <c r="C208" s="12" t="s">
        <v>7</v>
      </c>
      <c r="D208" s="6" t="s">
        <v>19</v>
      </c>
      <c r="E208" s="14">
        <v>770000</v>
      </c>
      <c r="F208" s="6" t="s">
        <v>131</v>
      </c>
      <c r="G208" s="7" t="s">
        <v>70</v>
      </c>
      <c r="H208" s="7">
        <v>1</v>
      </c>
      <c r="I208" s="8">
        <f t="shared" si="28"/>
        <v>770000</v>
      </c>
      <c r="J208" s="13">
        <f t="shared" si="29"/>
        <v>770000</v>
      </c>
      <c r="K208" s="6" t="s">
        <v>55</v>
      </c>
      <c r="L208" s="6" t="s">
        <v>56</v>
      </c>
      <c r="M208" s="9" t="s">
        <v>76</v>
      </c>
      <c r="N208" s="5">
        <v>1</v>
      </c>
    </row>
    <row r="209" spans="1:14" ht="37.5" x14ac:dyDescent="0.3">
      <c r="A209" s="6">
        <f t="shared" si="27"/>
        <v>174</v>
      </c>
      <c r="B209" s="12" t="s">
        <v>143</v>
      </c>
      <c r="C209" s="12" t="s">
        <v>9</v>
      </c>
      <c r="D209" s="6" t="s">
        <v>64</v>
      </c>
      <c r="E209" s="14">
        <v>1079370</v>
      </c>
      <c r="F209" s="6" t="s">
        <v>132</v>
      </c>
      <c r="G209" s="7" t="s">
        <v>70</v>
      </c>
      <c r="H209" s="7">
        <v>1</v>
      </c>
      <c r="I209" s="8">
        <v>1079370</v>
      </c>
      <c r="J209" s="13">
        <f>+E209</f>
        <v>1079370</v>
      </c>
      <c r="K209" s="6" t="s">
        <v>55</v>
      </c>
      <c r="L209" s="6" t="s">
        <v>56</v>
      </c>
      <c r="M209" s="9" t="s">
        <v>80</v>
      </c>
      <c r="N209" s="5">
        <v>1</v>
      </c>
    </row>
    <row r="210" spans="1:14" ht="37.5" x14ac:dyDescent="0.3">
      <c r="A210" s="6">
        <f t="shared" si="27"/>
        <v>175</v>
      </c>
      <c r="B210" s="12" t="s">
        <v>143</v>
      </c>
      <c r="C210" s="12" t="s">
        <v>9</v>
      </c>
      <c r="D210" s="6" t="s">
        <v>64</v>
      </c>
      <c r="E210" s="14">
        <v>690910</v>
      </c>
      <c r="F210" s="6" t="s">
        <v>132</v>
      </c>
      <c r="G210" s="7" t="s">
        <v>70</v>
      </c>
      <c r="H210" s="7">
        <v>1</v>
      </c>
      <c r="I210" s="8">
        <f t="shared" ref="I210" si="30">+J210/H210</f>
        <v>690910</v>
      </c>
      <c r="J210" s="13">
        <f t="shared" ref="J210" si="31">+E210</f>
        <v>690910</v>
      </c>
      <c r="K210" s="6" t="s">
        <v>55</v>
      </c>
      <c r="L210" s="6" t="s">
        <v>56</v>
      </c>
      <c r="M210" s="9" t="s">
        <v>78</v>
      </c>
      <c r="N210" s="5">
        <v>1</v>
      </c>
    </row>
    <row r="211" spans="1:14" ht="37.5" x14ac:dyDescent="0.3">
      <c r="A211" s="6">
        <f t="shared" si="27"/>
        <v>176</v>
      </c>
      <c r="B211" s="12" t="s">
        <v>143</v>
      </c>
      <c r="C211" s="12" t="s">
        <v>5</v>
      </c>
      <c r="D211" s="6" t="s">
        <v>191</v>
      </c>
      <c r="E211" s="14">
        <v>5040000</v>
      </c>
      <c r="F211" s="6" t="s">
        <v>132</v>
      </c>
      <c r="G211" s="7" t="s">
        <v>50</v>
      </c>
      <c r="H211" s="7">
        <v>50</v>
      </c>
      <c r="I211" s="8">
        <v>336000</v>
      </c>
      <c r="J211" s="13">
        <v>100800</v>
      </c>
      <c r="K211" s="6" t="s">
        <v>55</v>
      </c>
      <c r="L211" s="6" t="s">
        <v>56</v>
      </c>
      <c r="M211" s="9" t="s">
        <v>190</v>
      </c>
      <c r="N211" s="5">
        <v>0.3</v>
      </c>
    </row>
    <row r="212" spans="1:14" ht="37.5" x14ac:dyDescent="0.3">
      <c r="A212" s="6">
        <f t="shared" si="27"/>
        <v>177</v>
      </c>
      <c r="B212" s="12" t="s">
        <v>143</v>
      </c>
      <c r="C212" s="12" t="s">
        <v>7</v>
      </c>
      <c r="D212" s="6" t="s">
        <v>65</v>
      </c>
      <c r="E212" s="14">
        <v>1010000</v>
      </c>
      <c r="F212" s="6" t="s">
        <v>132</v>
      </c>
      <c r="G212" s="7" t="s">
        <v>70</v>
      </c>
      <c r="H212" s="7">
        <v>1</v>
      </c>
      <c r="I212" s="8">
        <f t="shared" ref="I212" si="32">+J212/H212</f>
        <v>1010000</v>
      </c>
      <c r="J212" s="13">
        <f t="shared" ref="J212" si="33">+E212</f>
        <v>1010000</v>
      </c>
      <c r="K212" s="6" t="s">
        <v>55</v>
      </c>
      <c r="L212" s="6" t="s">
        <v>56</v>
      </c>
      <c r="M212" s="9" t="s">
        <v>76</v>
      </c>
      <c r="N212" s="5">
        <v>1</v>
      </c>
    </row>
    <row r="213" spans="1:14" ht="56.25" x14ac:dyDescent="0.3">
      <c r="A213" s="6">
        <f t="shared" si="27"/>
        <v>178</v>
      </c>
      <c r="B213" s="12" t="s">
        <v>143</v>
      </c>
      <c r="C213" s="12" t="s">
        <v>6</v>
      </c>
      <c r="D213" s="6" t="s">
        <v>192</v>
      </c>
      <c r="E213" s="14">
        <v>11855460</v>
      </c>
      <c r="F213" s="6" t="s">
        <v>132</v>
      </c>
      <c r="G213" s="7" t="s">
        <v>50</v>
      </c>
      <c r="H213" s="7">
        <v>14</v>
      </c>
      <c r="I213" s="8">
        <v>846818.57</v>
      </c>
      <c r="J213" s="13">
        <f>I213*H213</f>
        <v>11855459.979999999</v>
      </c>
      <c r="K213" s="6" t="s">
        <v>55</v>
      </c>
      <c r="L213" s="6" t="s">
        <v>56</v>
      </c>
      <c r="M213" s="9" t="s">
        <v>193</v>
      </c>
      <c r="N213" s="5">
        <v>1</v>
      </c>
    </row>
    <row r="214" spans="1:14" ht="37.5" x14ac:dyDescent="0.3">
      <c r="A214" s="6">
        <f t="shared" si="27"/>
        <v>179</v>
      </c>
      <c r="B214" s="12" t="s">
        <v>143</v>
      </c>
      <c r="C214" s="12" t="s">
        <v>6</v>
      </c>
      <c r="D214" s="6" t="s">
        <v>154</v>
      </c>
      <c r="E214" s="14">
        <v>3874724</v>
      </c>
      <c r="F214" s="6" t="s">
        <v>132</v>
      </c>
      <c r="G214" s="7" t="s">
        <v>50</v>
      </c>
      <c r="H214" s="7">
        <v>1</v>
      </c>
      <c r="I214" s="8">
        <f>E214</f>
        <v>3874724</v>
      </c>
      <c r="J214" s="13">
        <f>E214</f>
        <v>3874724</v>
      </c>
      <c r="K214" s="6" t="s">
        <v>55</v>
      </c>
      <c r="L214" s="6" t="s">
        <v>56</v>
      </c>
      <c r="M214" s="9" t="s">
        <v>155</v>
      </c>
      <c r="N214" s="5">
        <v>0.7</v>
      </c>
    </row>
    <row r="215" spans="1:14" ht="37.5" x14ac:dyDescent="0.3">
      <c r="A215" s="6">
        <f t="shared" si="27"/>
        <v>180</v>
      </c>
      <c r="B215" s="12" t="s">
        <v>143</v>
      </c>
      <c r="C215" s="12" t="s">
        <v>6</v>
      </c>
      <c r="D215" s="6" t="s">
        <v>120</v>
      </c>
      <c r="E215" s="14">
        <v>127691788</v>
      </c>
      <c r="F215" s="6" t="s">
        <v>132</v>
      </c>
      <c r="G215" s="7" t="s">
        <v>70</v>
      </c>
      <c r="H215" s="7">
        <v>1</v>
      </c>
      <c r="I215" s="8">
        <f>E215</f>
        <v>127691788</v>
      </c>
      <c r="J215" s="13">
        <f>E215</f>
        <v>127691788</v>
      </c>
      <c r="K215" s="6" t="s">
        <v>55</v>
      </c>
      <c r="L215" s="6" t="s">
        <v>56</v>
      </c>
      <c r="M215" s="9" t="s">
        <v>81</v>
      </c>
      <c r="N215" s="5">
        <v>0.7</v>
      </c>
    </row>
    <row r="216" spans="1:14" ht="37.5" x14ac:dyDescent="0.3">
      <c r="A216" s="6">
        <f t="shared" si="27"/>
        <v>181</v>
      </c>
      <c r="B216" s="12" t="s">
        <v>143</v>
      </c>
      <c r="C216" s="12" t="s">
        <v>7</v>
      </c>
      <c r="D216" s="6" t="s">
        <v>194</v>
      </c>
      <c r="E216" s="14">
        <v>102000</v>
      </c>
      <c r="F216" s="6" t="s">
        <v>132</v>
      </c>
      <c r="G216" s="7" t="s">
        <v>50</v>
      </c>
      <c r="H216" s="7">
        <v>1</v>
      </c>
      <c r="I216" s="8">
        <v>102000</v>
      </c>
      <c r="J216" s="13">
        <v>102000</v>
      </c>
      <c r="K216" s="6" t="s">
        <v>55</v>
      </c>
      <c r="L216" s="6" t="s">
        <v>58</v>
      </c>
      <c r="M216" s="9" t="s">
        <v>195</v>
      </c>
      <c r="N216" s="5">
        <v>1</v>
      </c>
    </row>
    <row r="217" spans="1:14" ht="56.25" x14ac:dyDescent="0.3">
      <c r="A217" s="6">
        <f t="shared" si="27"/>
        <v>182</v>
      </c>
      <c r="B217" s="12" t="s">
        <v>143</v>
      </c>
      <c r="C217" s="12" t="s">
        <v>8</v>
      </c>
      <c r="D217" s="6" t="s">
        <v>103</v>
      </c>
      <c r="E217" s="14">
        <v>12878694</v>
      </c>
      <c r="F217" s="6" t="s">
        <v>132</v>
      </c>
      <c r="G217" s="7" t="s">
        <v>47</v>
      </c>
      <c r="H217" s="7">
        <v>1</v>
      </c>
      <c r="I217" s="8">
        <f>E217</f>
        <v>12878694</v>
      </c>
      <c r="J217" s="13">
        <f>E217</f>
        <v>12878694</v>
      </c>
      <c r="K217" s="6" t="s">
        <v>55</v>
      </c>
      <c r="L217" s="6" t="s">
        <v>56</v>
      </c>
      <c r="M217" s="9" t="s">
        <v>24</v>
      </c>
      <c r="N217" s="5">
        <v>1</v>
      </c>
    </row>
    <row r="218" spans="1:14" ht="75" x14ac:dyDescent="0.3">
      <c r="A218" s="6">
        <f t="shared" si="27"/>
        <v>183</v>
      </c>
      <c r="B218" s="12" t="s">
        <v>143</v>
      </c>
      <c r="C218" s="12" t="s">
        <v>6</v>
      </c>
      <c r="D218" s="6" t="s">
        <v>106</v>
      </c>
      <c r="E218" s="14">
        <v>173880</v>
      </c>
      <c r="F218" s="6" t="s">
        <v>132</v>
      </c>
      <c r="G218" s="7" t="s">
        <v>47</v>
      </c>
      <c r="H218" s="7">
        <v>10</v>
      </c>
      <c r="I218" s="8">
        <v>17388</v>
      </c>
      <c r="J218" s="13">
        <f>H218*I218</f>
        <v>173880</v>
      </c>
      <c r="K218" s="6" t="s">
        <v>55</v>
      </c>
      <c r="L218" s="6" t="s">
        <v>56</v>
      </c>
      <c r="M218" s="9" t="s">
        <v>79</v>
      </c>
      <c r="N218" s="5">
        <v>0.3</v>
      </c>
    </row>
    <row r="219" spans="1:14" ht="75" x14ac:dyDescent="0.3">
      <c r="A219" s="6">
        <f t="shared" si="27"/>
        <v>184</v>
      </c>
      <c r="B219" s="12" t="s">
        <v>143</v>
      </c>
      <c r="C219" s="12" t="s">
        <v>6</v>
      </c>
      <c r="D219" s="6" t="s">
        <v>196</v>
      </c>
      <c r="E219" s="14">
        <v>25077000</v>
      </c>
      <c r="F219" s="6" t="s">
        <v>132</v>
      </c>
      <c r="G219" s="7" t="s">
        <v>50</v>
      </c>
      <c r="H219" s="7">
        <v>1</v>
      </c>
      <c r="I219" s="8">
        <f>E219</f>
        <v>25077000</v>
      </c>
      <c r="J219" s="13">
        <f>E219</f>
        <v>25077000</v>
      </c>
      <c r="K219" s="6" t="s">
        <v>55</v>
      </c>
      <c r="L219" s="6" t="s">
        <v>56</v>
      </c>
      <c r="M219" s="9" t="s">
        <v>205</v>
      </c>
      <c r="N219" s="5">
        <v>0.3</v>
      </c>
    </row>
    <row r="220" spans="1:14" ht="37.5" x14ac:dyDescent="0.3">
      <c r="A220" s="6">
        <f t="shared" si="27"/>
        <v>185</v>
      </c>
      <c r="B220" s="12" t="s">
        <v>143</v>
      </c>
      <c r="C220" s="12" t="s">
        <v>4</v>
      </c>
      <c r="D220" s="6" t="s">
        <v>48</v>
      </c>
      <c r="E220" s="14">
        <v>5000000</v>
      </c>
      <c r="F220" s="6" t="s">
        <v>132</v>
      </c>
      <c r="G220" s="7" t="s">
        <v>47</v>
      </c>
      <c r="H220" s="7">
        <v>1</v>
      </c>
      <c r="I220" s="8">
        <f>E220</f>
        <v>5000000</v>
      </c>
      <c r="J220" s="13">
        <f>E220</f>
        <v>5000000</v>
      </c>
      <c r="K220" s="6" t="s">
        <v>55</v>
      </c>
      <c r="L220" s="6" t="s">
        <v>56</v>
      </c>
      <c r="M220" s="9" t="s">
        <v>57</v>
      </c>
      <c r="N220" s="5">
        <v>1</v>
      </c>
    </row>
    <row r="221" spans="1:14" ht="37.5" x14ac:dyDescent="0.3">
      <c r="A221" s="6">
        <f t="shared" si="27"/>
        <v>186</v>
      </c>
      <c r="B221" s="12" t="s">
        <v>143</v>
      </c>
      <c r="C221" s="12" t="s">
        <v>4</v>
      </c>
      <c r="D221" s="6" t="s">
        <v>48</v>
      </c>
      <c r="E221" s="14">
        <v>2076867</v>
      </c>
      <c r="F221" s="6" t="s">
        <v>132</v>
      </c>
      <c r="G221" s="7" t="s">
        <v>47</v>
      </c>
      <c r="H221" s="7">
        <v>1</v>
      </c>
      <c r="I221" s="8">
        <f>E221</f>
        <v>2076867</v>
      </c>
      <c r="J221" s="13">
        <f>E221</f>
        <v>2076867</v>
      </c>
      <c r="K221" s="6" t="s">
        <v>55</v>
      </c>
      <c r="L221" s="6" t="s">
        <v>56</v>
      </c>
      <c r="M221" s="9" t="s">
        <v>57</v>
      </c>
      <c r="N221" s="5">
        <v>1</v>
      </c>
    </row>
    <row r="222" spans="1:14" ht="37.5" x14ac:dyDescent="0.3">
      <c r="A222" s="6">
        <f t="shared" si="27"/>
        <v>187</v>
      </c>
      <c r="B222" s="12" t="s">
        <v>143</v>
      </c>
      <c r="C222" s="12" t="s">
        <v>8</v>
      </c>
      <c r="D222" s="6" t="s">
        <v>108</v>
      </c>
      <c r="E222" s="14">
        <v>19750000</v>
      </c>
      <c r="F222" s="6" t="s">
        <v>132</v>
      </c>
      <c r="G222" s="7" t="s">
        <v>50</v>
      </c>
      <c r="H222" s="7">
        <v>1</v>
      </c>
      <c r="I222" s="8">
        <f>E222</f>
        <v>19750000</v>
      </c>
      <c r="J222" s="13">
        <v>19750000</v>
      </c>
      <c r="K222" s="6" t="s">
        <v>55</v>
      </c>
      <c r="L222" s="6" t="s">
        <v>56</v>
      </c>
      <c r="M222" s="9" t="s">
        <v>152</v>
      </c>
      <c r="N222" s="5">
        <v>1</v>
      </c>
    </row>
    <row r="223" spans="1:14" ht="37.5" x14ac:dyDescent="0.3">
      <c r="A223" s="6">
        <f t="shared" si="27"/>
        <v>188</v>
      </c>
      <c r="B223" s="12" t="s">
        <v>143</v>
      </c>
      <c r="C223" s="12" t="s">
        <v>4</v>
      </c>
      <c r="D223" s="6" t="s">
        <v>48</v>
      </c>
      <c r="E223" s="14">
        <v>817446</v>
      </c>
      <c r="F223" s="6" t="s">
        <v>132</v>
      </c>
      <c r="G223" s="7" t="s">
        <v>47</v>
      </c>
      <c r="H223" s="7">
        <v>1</v>
      </c>
      <c r="I223" s="8">
        <f>E223</f>
        <v>817446</v>
      </c>
      <c r="J223" s="13">
        <f>E223</f>
        <v>817446</v>
      </c>
      <c r="K223" s="6" t="s">
        <v>55</v>
      </c>
      <c r="L223" s="6" t="s">
        <v>56</v>
      </c>
      <c r="M223" s="9" t="s">
        <v>57</v>
      </c>
      <c r="N223" s="5">
        <v>1</v>
      </c>
    </row>
    <row r="224" spans="1:14" ht="37.5" x14ac:dyDescent="0.3">
      <c r="A224" s="6">
        <f t="shared" si="27"/>
        <v>189</v>
      </c>
      <c r="B224" s="12" t="s">
        <v>143</v>
      </c>
      <c r="C224" s="12" t="s">
        <v>8</v>
      </c>
      <c r="D224" s="6" t="s">
        <v>197</v>
      </c>
      <c r="E224" s="14">
        <v>1680000</v>
      </c>
      <c r="F224" s="6" t="s">
        <v>132</v>
      </c>
      <c r="G224" s="7" t="s">
        <v>50</v>
      </c>
      <c r="H224" s="7">
        <v>10</v>
      </c>
      <c r="I224" s="8">
        <v>168000</v>
      </c>
      <c r="J224" s="13">
        <f>H224*I224</f>
        <v>1680000</v>
      </c>
      <c r="K224" s="6" t="s">
        <v>55</v>
      </c>
      <c r="L224" s="6" t="s">
        <v>56</v>
      </c>
      <c r="M224" s="9" t="s">
        <v>198</v>
      </c>
      <c r="N224" s="5">
        <v>1</v>
      </c>
    </row>
    <row r="225" spans="1:14" ht="37.5" x14ac:dyDescent="0.3">
      <c r="A225" s="6">
        <f t="shared" si="27"/>
        <v>190</v>
      </c>
      <c r="B225" s="12" t="s">
        <v>143</v>
      </c>
      <c r="C225" s="12" t="s">
        <v>8</v>
      </c>
      <c r="D225" s="6" t="s">
        <v>212</v>
      </c>
      <c r="E225" s="14">
        <v>21105000</v>
      </c>
      <c r="F225" s="6" t="s">
        <v>132</v>
      </c>
      <c r="G225" s="7" t="s">
        <v>50</v>
      </c>
      <c r="H225" s="7">
        <v>100</v>
      </c>
      <c r="I225" s="8">
        <v>211050</v>
      </c>
      <c r="J225" s="13">
        <f>H225*I225</f>
        <v>21105000</v>
      </c>
      <c r="K225" s="6" t="s">
        <v>55</v>
      </c>
      <c r="L225" s="6" t="s">
        <v>56</v>
      </c>
      <c r="M225" s="9" t="s">
        <v>199</v>
      </c>
      <c r="N225" s="5">
        <v>0.3</v>
      </c>
    </row>
    <row r="226" spans="1:14" ht="56.25" x14ac:dyDescent="0.3">
      <c r="A226" s="6">
        <f t="shared" si="27"/>
        <v>191</v>
      </c>
      <c r="B226" s="12" t="s">
        <v>143</v>
      </c>
      <c r="C226" s="12" t="s">
        <v>8</v>
      </c>
      <c r="D226" s="6" t="s">
        <v>175</v>
      </c>
      <c r="E226" s="14">
        <v>37400000</v>
      </c>
      <c r="F226" s="6" t="s">
        <v>132</v>
      </c>
      <c r="G226" s="7" t="s">
        <v>50</v>
      </c>
      <c r="H226" s="7">
        <v>1</v>
      </c>
      <c r="I226" s="8">
        <v>37400000</v>
      </c>
      <c r="J226" s="13">
        <f>E226</f>
        <v>37400000</v>
      </c>
      <c r="K226" s="6" t="s">
        <v>55</v>
      </c>
      <c r="L226" s="6" t="s">
        <v>56</v>
      </c>
      <c r="M226" s="9" t="s">
        <v>200</v>
      </c>
      <c r="N226" s="5">
        <v>1</v>
      </c>
    </row>
    <row r="227" spans="1:14" ht="37.5" x14ac:dyDescent="0.3">
      <c r="A227" s="6">
        <f t="shared" si="27"/>
        <v>192</v>
      </c>
      <c r="B227" s="12" t="s">
        <v>143</v>
      </c>
      <c r="C227" s="12" t="s">
        <v>4</v>
      </c>
      <c r="D227" s="6" t="s">
        <v>48</v>
      </c>
      <c r="E227" s="14">
        <v>2979811</v>
      </c>
      <c r="F227" s="6" t="s">
        <v>132</v>
      </c>
      <c r="G227" s="7" t="s">
        <v>47</v>
      </c>
      <c r="H227" s="7">
        <v>1</v>
      </c>
      <c r="I227" s="8">
        <f t="shared" ref="I227:I232" si="34">E227</f>
        <v>2979811</v>
      </c>
      <c r="J227" s="13">
        <f>E227</f>
        <v>2979811</v>
      </c>
      <c r="K227" s="6" t="s">
        <v>55</v>
      </c>
      <c r="L227" s="6" t="s">
        <v>56</v>
      </c>
      <c r="M227" s="9" t="s">
        <v>57</v>
      </c>
      <c r="N227" s="5">
        <v>1</v>
      </c>
    </row>
    <row r="228" spans="1:14" ht="37.5" x14ac:dyDescent="0.3">
      <c r="A228" s="6">
        <f t="shared" si="27"/>
        <v>193</v>
      </c>
      <c r="B228" s="12" t="s">
        <v>143</v>
      </c>
      <c r="C228" s="12" t="s">
        <v>4</v>
      </c>
      <c r="D228" s="6" t="s">
        <v>48</v>
      </c>
      <c r="E228" s="14">
        <v>4146519</v>
      </c>
      <c r="F228" s="6" t="s">
        <v>132</v>
      </c>
      <c r="G228" s="7" t="s">
        <v>47</v>
      </c>
      <c r="H228" s="7">
        <v>1</v>
      </c>
      <c r="I228" s="8">
        <f t="shared" si="34"/>
        <v>4146519</v>
      </c>
      <c r="J228" s="13">
        <f>E228</f>
        <v>4146519</v>
      </c>
      <c r="K228" s="6" t="s">
        <v>55</v>
      </c>
      <c r="L228" s="6" t="s">
        <v>56</v>
      </c>
      <c r="M228" s="9" t="s">
        <v>57</v>
      </c>
      <c r="N228" s="5">
        <v>1</v>
      </c>
    </row>
    <row r="229" spans="1:14" ht="37.5" x14ac:dyDescent="0.3">
      <c r="A229" s="6">
        <f t="shared" ref="A229:A232" si="35">+A228+1</f>
        <v>194</v>
      </c>
      <c r="B229" s="12" t="s">
        <v>143</v>
      </c>
      <c r="C229" s="12" t="s">
        <v>4</v>
      </c>
      <c r="D229" s="6" t="s">
        <v>48</v>
      </c>
      <c r="E229" s="14">
        <v>1049719</v>
      </c>
      <c r="F229" s="6" t="s">
        <v>132</v>
      </c>
      <c r="G229" s="7" t="s">
        <v>47</v>
      </c>
      <c r="H229" s="7">
        <v>1</v>
      </c>
      <c r="I229" s="8">
        <f t="shared" si="34"/>
        <v>1049719</v>
      </c>
      <c r="J229" s="13">
        <f>E229</f>
        <v>1049719</v>
      </c>
      <c r="K229" s="6" t="s">
        <v>55</v>
      </c>
      <c r="L229" s="6" t="s">
        <v>56</v>
      </c>
      <c r="M229" s="9" t="s">
        <v>57</v>
      </c>
      <c r="N229" s="5">
        <v>1</v>
      </c>
    </row>
    <row r="230" spans="1:14" ht="37.5" x14ac:dyDescent="0.3">
      <c r="A230" s="6">
        <f t="shared" si="35"/>
        <v>195</v>
      </c>
      <c r="B230" s="12" t="s">
        <v>143</v>
      </c>
      <c r="C230" s="12" t="s">
        <v>6</v>
      </c>
      <c r="D230" s="6" t="s">
        <v>120</v>
      </c>
      <c r="E230" s="14">
        <v>244021643.96000001</v>
      </c>
      <c r="F230" s="6" t="s">
        <v>132</v>
      </c>
      <c r="G230" s="7" t="s">
        <v>70</v>
      </c>
      <c r="H230" s="7">
        <v>1</v>
      </c>
      <c r="I230" s="8">
        <f t="shared" si="34"/>
        <v>244021643.96000001</v>
      </c>
      <c r="J230" s="13">
        <f>E230</f>
        <v>244021643.96000001</v>
      </c>
      <c r="K230" s="6" t="s">
        <v>55</v>
      </c>
      <c r="L230" s="6" t="s">
        <v>56</v>
      </c>
      <c r="M230" s="9" t="s">
        <v>81</v>
      </c>
      <c r="N230" s="5">
        <v>1</v>
      </c>
    </row>
    <row r="231" spans="1:14" ht="37.5" x14ac:dyDescent="0.3">
      <c r="A231" s="6">
        <f t="shared" si="35"/>
        <v>196</v>
      </c>
      <c r="B231" s="12" t="s">
        <v>143</v>
      </c>
      <c r="C231" s="12" t="s">
        <v>3</v>
      </c>
      <c r="D231" s="6" t="s">
        <v>46</v>
      </c>
      <c r="E231" s="14">
        <v>1837206.92</v>
      </c>
      <c r="F231" s="6" t="s">
        <v>132</v>
      </c>
      <c r="G231" s="7" t="s">
        <v>47</v>
      </c>
      <c r="H231" s="7">
        <v>1</v>
      </c>
      <c r="I231" s="8">
        <f t="shared" si="34"/>
        <v>1837206.92</v>
      </c>
      <c r="J231" s="13">
        <f>H231*I231</f>
        <v>1837206.92</v>
      </c>
      <c r="K231" s="6" t="s">
        <v>55</v>
      </c>
      <c r="L231" s="6" t="s">
        <v>56</v>
      </c>
      <c r="M231" s="9" t="s">
        <v>57</v>
      </c>
      <c r="N231" s="5">
        <v>1</v>
      </c>
    </row>
    <row r="232" spans="1:14" ht="56.25" x14ac:dyDescent="0.3">
      <c r="A232" s="6">
        <f t="shared" si="35"/>
        <v>197</v>
      </c>
      <c r="B232" s="12" t="s">
        <v>143</v>
      </c>
      <c r="C232" s="12" t="s">
        <v>8</v>
      </c>
      <c r="D232" s="6" t="s">
        <v>103</v>
      </c>
      <c r="E232" s="14">
        <v>46900314</v>
      </c>
      <c r="F232" s="6" t="s">
        <v>132</v>
      </c>
      <c r="G232" s="7" t="s">
        <v>47</v>
      </c>
      <c r="H232" s="7">
        <v>1</v>
      </c>
      <c r="I232" s="8">
        <f t="shared" si="34"/>
        <v>46900314</v>
      </c>
      <c r="J232" s="13">
        <f>E232</f>
        <v>46900314</v>
      </c>
      <c r="K232" s="6" t="s">
        <v>55</v>
      </c>
      <c r="L232" s="6" t="s">
        <v>56</v>
      </c>
      <c r="M232" s="9" t="s">
        <v>24</v>
      </c>
      <c r="N232" s="5">
        <v>1</v>
      </c>
    </row>
    <row r="233" spans="1:14" ht="45.75" customHeight="1" x14ac:dyDescent="0.3">
      <c r="A233" s="6"/>
      <c r="B233" s="6"/>
      <c r="C233" s="6" t="s">
        <v>2</v>
      </c>
      <c r="D233" s="25" t="s">
        <v>122</v>
      </c>
      <c r="E233" s="26"/>
      <c r="F233" s="26"/>
      <c r="G233" s="26"/>
      <c r="H233" s="26"/>
      <c r="I233" s="27"/>
      <c r="J233" s="10">
        <f>SUM(J35:J232)</f>
        <v>4167034893.6199961</v>
      </c>
      <c r="K233" s="11" t="s">
        <v>2</v>
      </c>
      <c r="L233" s="19" t="s">
        <v>2</v>
      </c>
      <c r="M233" s="6" t="s">
        <v>2</v>
      </c>
      <c r="N233" s="6" t="s">
        <v>2</v>
      </c>
    </row>
    <row r="234" spans="1:14" ht="18.75" customHeight="1" x14ac:dyDescent="0.3">
      <c r="A234" s="25" t="s">
        <v>208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</row>
    <row r="235" spans="1:14" ht="18.75" customHeight="1" x14ac:dyDescent="0.3">
      <c r="A235" s="25" t="s">
        <v>202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7"/>
    </row>
    <row r="236" spans="1:14" ht="75" customHeight="1" x14ac:dyDescent="0.3">
      <c r="A236" s="6">
        <v>1</v>
      </c>
      <c r="B236" s="6" t="s">
        <v>45</v>
      </c>
      <c r="C236" s="6">
        <v>4821190</v>
      </c>
      <c r="D236" s="6" t="s">
        <v>123</v>
      </c>
      <c r="E236" s="14">
        <v>7897428</v>
      </c>
      <c r="F236" s="6" t="s">
        <v>124</v>
      </c>
      <c r="G236" s="7" t="s">
        <v>50</v>
      </c>
      <c r="H236" s="7">
        <v>1</v>
      </c>
      <c r="I236" s="8">
        <v>7897428</v>
      </c>
      <c r="J236" s="13">
        <f>+I236*H236</f>
        <v>7897428</v>
      </c>
      <c r="K236" s="6" t="s">
        <v>55</v>
      </c>
      <c r="L236" s="2" t="s">
        <v>56</v>
      </c>
      <c r="M236" s="9" t="s">
        <v>129</v>
      </c>
      <c r="N236" s="5">
        <v>1</v>
      </c>
    </row>
    <row r="237" spans="1:14" ht="75" customHeight="1" x14ac:dyDescent="0.3">
      <c r="A237" s="6">
        <f t="shared" ref="A237:A246" si="36">+A236+1</f>
        <v>2</v>
      </c>
      <c r="B237" s="6" t="s">
        <v>45</v>
      </c>
      <c r="C237" s="6">
        <v>4821190</v>
      </c>
      <c r="D237" s="6" t="s">
        <v>125</v>
      </c>
      <c r="E237" s="14">
        <v>3450850</v>
      </c>
      <c r="F237" s="6" t="s">
        <v>124</v>
      </c>
      <c r="G237" s="7" t="s">
        <v>50</v>
      </c>
      <c r="H237" s="7">
        <v>2</v>
      </c>
      <c r="I237" s="11">
        <v>3450850</v>
      </c>
      <c r="J237" s="13">
        <f t="shared" ref="J237:J243" si="37">+E237</f>
        <v>3450850</v>
      </c>
      <c r="K237" s="6" t="s">
        <v>55</v>
      </c>
      <c r="L237" s="2" t="s">
        <v>56</v>
      </c>
      <c r="M237" s="9" t="s">
        <v>129</v>
      </c>
      <c r="N237" s="5">
        <v>1</v>
      </c>
    </row>
    <row r="238" spans="1:14" ht="75" customHeight="1" x14ac:dyDescent="0.3">
      <c r="A238" s="6">
        <f t="shared" si="36"/>
        <v>3</v>
      </c>
      <c r="B238" s="6" t="s">
        <v>51</v>
      </c>
      <c r="C238" s="6">
        <v>4292200</v>
      </c>
      <c r="D238" s="6" t="s">
        <v>126</v>
      </c>
      <c r="E238" s="14">
        <v>11494758</v>
      </c>
      <c r="F238" s="6" t="s">
        <v>124</v>
      </c>
      <c r="G238" s="7" t="s">
        <v>50</v>
      </c>
      <c r="H238" s="7">
        <v>1</v>
      </c>
      <c r="I238" s="8">
        <v>11494758</v>
      </c>
      <c r="J238" s="13">
        <f t="shared" si="37"/>
        <v>11494758</v>
      </c>
      <c r="K238" s="6" t="s">
        <v>55</v>
      </c>
      <c r="L238" s="2" t="s">
        <v>56</v>
      </c>
      <c r="M238" s="9" t="s">
        <v>91</v>
      </c>
      <c r="N238" s="5">
        <v>1</v>
      </c>
    </row>
    <row r="239" spans="1:14" ht="75" customHeight="1" x14ac:dyDescent="0.3">
      <c r="A239" s="6">
        <f t="shared" si="36"/>
        <v>4</v>
      </c>
      <c r="B239" s="6" t="s">
        <v>51</v>
      </c>
      <c r="C239" s="6">
        <v>4234100</v>
      </c>
      <c r="D239" s="6" t="s">
        <v>126</v>
      </c>
      <c r="E239" s="14">
        <v>8920176.25</v>
      </c>
      <c r="F239" s="6" t="s">
        <v>124</v>
      </c>
      <c r="G239" s="7" t="s">
        <v>50</v>
      </c>
      <c r="H239" s="7">
        <v>1</v>
      </c>
      <c r="I239" s="8">
        <v>8920176.25</v>
      </c>
      <c r="J239" s="13">
        <f t="shared" si="37"/>
        <v>8920176.25</v>
      </c>
      <c r="K239" s="6" t="s">
        <v>55</v>
      </c>
      <c r="L239" s="2" t="s">
        <v>56</v>
      </c>
      <c r="M239" s="9" t="s">
        <v>31</v>
      </c>
      <c r="N239" s="5">
        <v>1</v>
      </c>
    </row>
    <row r="240" spans="1:14" ht="75" customHeight="1" x14ac:dyDescent="0.3">
      <c r="A240" s="6">
        <f t="shared" si="36"/>
        <v>5</v>
      </c>
      <c r="B240" s="6" t="s">
        <v>51</v>
      </c>
      <c r="C240" s="6">
        <v>4821190</v>
      </c>
      <c r="D240" s="6" t="s">
        <v>126</v>
      </c>
      <c r="E240" s="14">
        <v>1918000</v>
      </c>
      <c r="F240" s="6" t="s">
        <v>124</v>
      </c>
      <c r="G240" s="7" t="s">
        <v>50</v>
      </c>
      <c r="H240" s="7">
        <v>1</v>
      </c>
      <c r="I240" s="8">
        <v>1918000</v>
      </c>
      <c r="J240" s="13">
        <f t="shared" si="37"/>
        <v>1918000</v>
      </c>
      <c r="K240" s="6" t="s">
        <v>55</v>
      </c>
      <c r="L240" s="2" t="s">
        <v>56</v>
      </c>
      <c r="M240" s="9" t="s">
        <v>85</v>
      </c>
      <c r="N240" s="5">
        <v>1</v>
      </c>
    </row>
    <row r="241" spans="1:14" ht="56.25" x14ac:dyDescent="0.3">
      <c r="A241" s="6">
        <f t="shared" si="36"/>
        <v>6</v>
      </c>
      <c r="B241" s="6" t="s">
        <v>51</v>
      </c>
      <c r="C241" s="6">
        <v>4821190</v>
      </c>
      <c r="D241" s="6" t="s">
        <v>127</v>
      </c>
      <c r="E241" s="14">
        <v>43499040</v>
      </c>
      <c r="F241" s="6" t="s">
        <v>124</v>
      </c>
      <c r="G241" s="7" t="s">
        <v>50</v>
      </c>
      <c r="H241" s="7">
        <v>2</v>
      </c>
      <c r="I241" s="8">
        <v>43499040</v>
      </c>
      <c r="J241" s="13">
        <f t="shared" si="37"/>
        <v>43499040</v>
      </c>
      <c r="K241" s="6" t="s">
        <v>55</v>
      </c>
      <c r="L241" s="2" t="s">
        <v>56</v>
      </c>
      <c r="M241" s="9" t="s">
        <v>129</v>
      </c>
      <c r="N241" s="5">
        <v>1</v>
      </c>
    </row>
    <row r="242" spans="1:14" ht="37.5" x14ac:dyDescent="0.3">
      <c r="A242" s="6">
        <f t="shared" si="36"/>
        <v>7</v>
      </c>
      <c r="B242" s="6" t="s">
        <v>53</v>
      </c>
      <c r="C242" s="6">
        <v>4821190</v>
      </c>
      <c r="D242" s="6" t="s">
        <v>128</v>
      </c>
      <c r="E242" s="14">
        <v>1300000</v>
      </c>
      <c r="F242" s="6" t="s">
        <v>124</v>
      </c>
      <c r="G242" s="7" t="s">
        <v>50</v>
      </c>
      <c r="H242" s="7">
        <v>4</v>
      </c>
      <c r="I242" s="8">
        <v>1300000</v>
      </c>
      <c r="J242" s="13">
        <f t="shared" si="37"/>
        <v>1300000</v>
      </c>
      <c r="K242" s="6" t="s">
        <v>55</v>
      </c>
      <c r="L242" s="2" t="s">
        <v>56</v>
      </c>
      <c r="M242" s="9" t="s">
        <v>129</v>
      </c>
      <c r="N242" s="5">
        <v>1</v>
      </c>
    </row>
    <row r="243" spans="1:14" ht="37.5" x14ac:dyDescent="0.3">
      <c r="A243" s="6">
        <f t="shared" si="36"/>
        <v>8</v>
      </c>
      <c r="B243" s="6" t="s">
        <v>53</v>
      </c>
      <c r="C243" s="6">
        <v>4292200</v>
      </c>
      <c r="D243" s="6" t="s">
        <v>126</v>
      </c>
      <c r="E243" s="14">
        <v>763566.66</v>
      </c>
      <c r="F243" s="6" t="s">
        <v>124</v>
      </c>
      <c r="G243" s="7" t="s">
        <v>50</v>
      </c>
      <c r="H243" s="7">
        <v>1</v>
      </c>
      <c r="I243" s="11">
        <v>763566.66</v>
      </c>
      <c r="J243" s="13">
        <f t="shared" si="37"/>
        <v>763566.66</v>
      </c>
      <c r="K243" s="6" t="s">
        <v>55</v>
      </c>
      <c r="L243" s="2" t="s">
        <v>56</v>
      </c>
      <c r="M243" s="9" t="s">
        <v>76</v>
      </c>
      <c r="N243" s="5">
        <v>1</v>
      </c>
    </row>
    <row r="244" spans="1:14" x14ac:dyDescent="0.3">
      <c r="A244" s="30" t="s">
        <v>203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2"/>
    </row>
    <row r="245" spans="1:14" ht="56.25" x14ac:dyDescent="0.3">
      <c r="A245" s="6">
        <f>+A243+1</f>
        <v>9</v>
      </c>
      <c r="B245" s="6" t="s">
        <v>134</v>
      </c>
      <c r="C245" s="6">
        <v>4821190</v>
      </c>
      <c r="D245" s="6" t="s">
        <v>127</v>
      </c>
      <c r="E245" s="14">
        <v>7199280</v>
      </c>
      <c r="F245" s="6" t="s">
        <v>124</v>
      </c>
      <c r="G245" s="7" t="s">
        <v>50</v>
      </c>
      <c r="H245" s="7">
        <v>1</v>
      </c>
      <c r="I245" s="11">
        <f>E245</f>
        <v>7199280</v>
      </c>
      <c r="J245" s="13">
        <f>E245</f>
        <v>7199280</v>
      </c>
      <c r="K245" s="6" t="s">
        <v>55</v>
      </c>
      <c r="L245" s="2" t="s">
        <v>56</v>
      </c>
      <c r="M245" s="9" t="s">
        <v>129</v>
      </c>
      <c r="N245" s="5">
        <v>1</v>
      </c>
    </row>
    <row r="246" spans="1:14" ht="56.25" x14ac:dyDescent="0.3">
      <c r="A246" s="6">
        <f t="shared" si="36"/>
        <v>10</v>
      </c>
      <c r="B246" s="6" t="s">
        <v>134</v>
      </c>
      <c r="C246" s="6">
        <v>4821190</v>
      </c>
      <c r="D246" s="6" t="s">
        <v>127</v>
      </c>
      <c r="E246" s="14">
        <v>6584160</v>
      </c>
      <c r="F246" s="6" t="s">
        <v>124</v>
      </c>
      <c r="G246" s="7" t="s">
        <v>50</v>
      </c>
      <c r="H246" s="7">
        <v>1</v>
      </c>
      <c r="I246" s="11">
        <f>E246</f>
        <v>6584160</v>
      </c>
      <c r="J246" s="13">
        <f>E246</f>
        <v>6584160</v>
      </c>
      <c r="K246" s="6" t="s">
        <v>55</v>
      </c>
      <c r="L246" s="2" t="s">
        <v>56</v>
      </c>
      <c r="M246" s="9" t="s">
        <v>129</v>
      </c>
      <c r="N246" s="5">
        <v>1</v>
      </c>
    </row>
    <row r="247" spans="1:14" x14ac:dyDescent="0.3">
      <c r="A247" s="20" t="s">
        <v>61</v>
      </c>
      <c r="B247" s="21"/>
      <c r="C247" s="21"/>
      <c r="D247" s="21"/>
      <c r="E247" s="21"/>
      <c r="F247" s="21"/>
      <c r="G247" s="21"/>
      <c r="H247" s="21"/>
      <c r="I247" s="22"/>
      <c r="J247" s="4">
        <f>SUM(J236:J246)</f>
        <v>93027258.909999996</v>
      </c>
      <c r="K247" s="15" t="s">
        <v>2</v>
      </c>
      <c r="L247" s="18" t="s">
        <v>2</v>
      </c>
      <c r="M247" s="15" t="s">
        <v>2</v>
      </c>
      <c r="N247" s="2" t="s">
        <v>2</v>
      </c>
    </row>
  </sheetData>
  <autoFilter ref="A114:N114" xr:uid="{912DA1B3-2891-4C1B-8DB7-02E742784A2F}"/>
  <mergeCells count="13">
    <mergeCell ref="A247:I247"/>
    <mergeCell ref="A1:N1"/>
    <mergeCell ref="A234:N234"/>
    <mergeCell ref="D233:I233"/>
    <mergeCell ref="A4:N4"/>
    <mergeCell ref="A32:I32"/>
    <mergeCell ref="A33:N33"/>
    <mergeCell ref="A5:N5"/>
    <mergeCell ref="A23:N23"/>
    <mergeCell ref="A34:N34"/>
    <mergeCell ref="A235:N235"/>
    <mergeCell ref="A244:N244"/>
    <mergeCell ref="A113:N113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01.07.2023</vt:lpstr>
      <vt:lpstr>'01.07.2023'!Область_печати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2023-07-24T16:39:27Z</dcterms:modified>
</cp:coreProperties>
</file>